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Février à mai 2020" sheetId="1" state="visible" r:id="rId2"/>
    <sheet name="Juin 2020 à mai 2021" sheetId="2" state="visible" r:id="rId3"/>
    <sheet name="Juin 2021 à mai 2022" sheetId="3" state="visible" r:id="rId4"/>
    <sheet name="Juin 2022 à mai 2023" sheetId="4" state="visible" r:id="rId5"/>
    <sheet name="Juin 2023 à mai 2024" sheetId="5" state="visible" r:id="rId6"/>
    <sheet name="Juin 2024 à mai 2025" sheetId="6" state="visible" r:id="rId7"/>
    <sheet name="Mai 2025 à août 2025" sheetId="7" state="visible" r:id="rId8"/>
    <sheet name="Calculs rétro" sheetId="8" state="visible" r:id="rId9"/>
    <sheet name="Simulation" sheetId="9" state="visible" r:id="rId10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<sst xmlns="http://schemas.openxmlformats.org/spreadsheetml/2006/main" count="238" uniqueCount="52">
  <si>
    <t xml:space="preserve">STRUCTURE SALARIALE DU 13 FÉVRIER 2020 AU 31 MAI 2020</t>
  </si>
  <si>
    <t xml:space="preserve">FONCTION</t>
  </si>
  <si>
    <t xml:space="preserve">TAUX DE
BASE</t>
  </si>
  <si>
    <t xml:space="preserve">INDEMNITÉS</t>
  </si>
  <si>
    <t xml:space="preserve">TAUX
GLOBAL</t>
  </si>
  <si>
    <t xml:space="preserve">Vacances
(8%)</t>
  </si>
  <si>
    <t xml:space="preserve">Congés (3%)</t>
  </si>
  <si>
    <t xml:space="preserve">Jours fériés
(3,6%)</t>
  </si>
  <si>
    <t xml:space="preserve">Surveillant</t>
  </si>
  <si>
    <t xml:space="preserve">Chef surveillant</t>
  </si>
  <si>
    <r>
      <rPr>
        <sz val="10"/>
        <rFont val="Arial"/>
        <family val="2"/>
        <charset val="1"/>
      </rPr>
      <t xml:space="preserve">Correcteur – Étudiant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cycle</t>
    </r>
  </si>
  <si>
    <r>
      <rPr>
        <sz val="10"/>
        <rFont val="Arial"/>
        <family val="2"/>
        <charset val="1"/>
      </rPr>
      <t xml:space="preserve">Correcteur – Étudiant 2</t>
    </r>
    <r>
      <rPr>
        <vertAlign val="superscript"/>
        <sz val="10"/>
        <rFont val="Arial"/>
        <family val="2"/>
        <charset val="1"/>
      </rPr>
      <t xml:space="preserve">e</t>
    </r>
    <r>
      <rPr>
        <sz val="10"/>
        <rFont val="Arial"/>
        <family val="2"/>
        <charset val="1"/>
      </rPr>
      <t xml:space="preserve"> cycle</t>
    </r>
  </si>
  <si>
    <r>
      <rPr>
        <sz val="10"/>
        <rFont val="Arial"/>
        <family val="2"/>
        <charset val="1"/>
      </rPr>
      <t xml:space="preserve">Correcteur – Étudiant 3</t>
    </r>
    <r>
      <rPr>
        <vertAlign val="superscript"/>
        <sz val="10"/>
        <rFont val="Arial"/>
        <family val="2"/>
        <charset val="1"/>
      </rPr>
      <t xml:space="preserve">e</t>
    </r>
    <r>
      <rPr>
        <sz val="10"/>
        <rFont val="Arial"/>
        <family val="2"/>
        <charset val="1"/>
      </rPr>
      <t xml:space="preserve"> cycle</t>
    </r>
  </si>
  <si>
    <r>
      <rPr>
        <sz val="10"/>
        <rFont val="Arial"/>
        <family val="2"/>
        <charset val="1"/>
      </rPr>
      <t xml:space="preserve">Répétiteur – Étudiant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cycle</t>
    </r>
  </si>
  <si>
    <r>
      <rPr>
        <sz val="10"/>
        <rFont val="Arial"/>
        <family val="2"/>
        <charset val="1"/>
      </rPr>
      <t xml:space="preserve">Répétiteur – Étudiant 2</t>
    </r>
    <r>
      <rPr>
        <vertAlign val="superscript"/>
        <sz val="10"/>
        <rFont val="Arial"/>
        <family val="2"/>
        <charset val="1"/>
      </rPr>
      <t xml:space="preserve">e</t>
    </r>
    <r>
      <rPr>
        <sz val="10"/>
        <rFont val="Arial"/>
        <family val="2"/>
        <charset val="1"/>
      </rPr>
      <t xml:space="preserve"> cycle</t>
    </r>
  </si>
  <si>
    <r>
      <rPr>
        <sz val="10"/>
        <rFont val="Arial"/>
        <family val="2"/>
        <charset val="1"/>
      </rPr>
      <t xml:space="preserve">Répétiteur – Étudiant 3</t>
    </r>
    <r>
      <rPr>
        <vertAlign val="superscript"/>
        <sz val="10"/>
        <rFont val="Arial"/>
        <family val="2"/>
        <charset val="1"/>
      </rPr>
      <t xml:space="preserve">e</t>
    </r>
    <r>
      <rPr>
        <sz val="10"/>
        <rFont val="Arial"/>
        <family val="2"/>
        <charset val="1"/>
      </rPr>
      <t xml:space="preserve"> cycle</t>
    </r>
  </si>
  <si>
    <t xml:space="preserve">Chargé de travaux pratiques</t>
  </si>
  <si>
    <t xml:space="preserve">STRUCTURE SALARIALE DU 1ER JUIN 2020 AU 31 MAI 2021</t>
  </si>
  <si>
    <t xml:space="preserve">STRUCTURE SALARIALE DU 1ER JUIN 2021 AU 31 MAI 2022</t>
  </si>
  <si>
    <t xml:space="preserve">STRUCTURE SALARIALE DU 1ER JUIN 2022 AU 31 MAI 2023</t>
  </si>
  <si>
    <t xml:space="preserve">Congés
(3,75%)</t>
  </si>
  <si>
    <t xml:space="preserve">STRUCTURE SALARIALE DU 1ER JUIN 2023 AU 31 MAI 2024</t>
  </si>
  <si>
    <t xml:space="preserve">STRUCTURE SALARIALE DU 1ER JUIN 2024 AU 31 MAI 2025</t>
  </si>
  <si>
    <t xml:space="preserve">STRUCTURE SALARIALE DU 1ER JUIN 2024 AU 31 AOÛT 2025</t>
  </si>
  <si>
    <r>
      <rPr>
        <sz val="16"/>
        <rFont val="Arial"/>
        <family val="2"/>
        <charset val="1"/>
      </rPr>
      <t xml:space="preserve">Calculs rétro du 1</t>
    </r>
    <r>
      <rPr>
        <vertAlign val="superscript"/>
        <sz val="16"/>
        <rFont val="Arial"/>
        <family val="2"/>
        <charset val="1"/>
      </rPr>
      <t xml:space="preserve">er</t>
    </r>
    <r>
      <rPr>
        <sz val="16"/>
        <rFont val="Arial"/>
        <family val="2"/>
        <charset val="1"/>
      </rPr>
      <t xml:space="preserve"> juin 2020 au 31 mai 2021</t>
    </r>
  </si>
  <si>
    <t xml:space="preserve">Montants par heure au contrat</t>
  </si>
  <si>
    <t xml:space="preserve">Pour 15 heures</t>
  </si>
  <si>
    <t xml:space="preserve">Pour 30 heures</t>
  </si>
  <si>
    <t xml:space="preserve">Pour 45 heures</t>
  </si>
  <si>
    <t xml:space="preserve">TAUX DE BASE</t>
  </si>
  <si>
    <t xml:space="preserve">TAUX GLOBAL</t>
  </si>
  <si>
    <r>
      <rPr>
        <sz val="16"/>
        <rFont val="Arial"/>
        <family val="2"/>
        <charset val="1"/>
      </rPr>
      <t xml:space="preserve">Calculs rétro du 1</t>
    </r>
    <r>
      <rPr>
        <vertAlign val="superscript"/>
        <sz val="16"/>
        <rFont val="Arial"/>
        <family val="2"/>
        <charset val="1"/>
      </rPr>
      <t xml:space="preserve">er</t>
    </r>
    <r>
      <rPr>
        <sz val="16"/>
        <rFont val="Arial"/>
        <family val="2"/>
        <charset val="1"/>
      </rPr>
      <t xml:space="preserve"> juin 2021 au 31 mai 2022</t>
    </r>
  </si>
  <si>
    <r>
      <rPr>
        <sz val="16"/>
        <rFont val="Arial"/>
        <family val="2"/>
        <charset val="1"/>
      </rPr>
      <t xml:space="preserve">Ajustements à partir du 1</t>
    </r>
    <r>
      <rPr>
        <vertAlign val="superscript"/>
        <sz val="16"/>
        <rFont val="Arial"/>
        <family val="2"/>
        <charset val="1"/>
      </rPr>
      <t xml:space="preserve">er</t>
    </r>
    <r>
      <rPr>
        <sz val="16"/>
        <rFont val="Arial"/>
        <family val="2"/>
        <charset val="1"/>
      </rPr>
      <t xml:space="preserve"> juin 2022</t>
    </r>
  </si>
  <si>
    <t xml:space="preserve">Calculs rétro du trimestre d’été 2020 au trimestre d’été 2022</t>
  </si>
  <si>
    <r>
      <rPr>
        <sz val="12"/>
        <rFont val="Arial"/>
        <family val="2"/>
        <charset val="1"/>
      </rPr>
      <t xml:space="preserve">Inscrivez le nombre d’heures effectuées, pour chaque tâche, pour chaque trimestre (cases en jaune). Ne remplissez que les cases où vous avez des heures à inscrire.
Pour les sessions d’été, répartissez les heures selon qu’elles ont été effectuées avant le 1</t>
    </r>
    <r>
      <rPr>
        <vertAlign val="superscript"/>
        <sz val="12"/>
        <rFont val="Arial"/>
        <family val="2"/>
        <charset val="1"/>
      </rPr>
      <t xml:space="preserve">er</t>
    </r>
    <r>
      <rPr>
        <sz val="12"/>
        <rFont val="Arial"/>
        <family val="2"/>
        <charset val="1"/>
      </rPr>
      <t xml:space="preserve"> juin, ou à partir du 1</t>
    </r>
    <r>
      <rPr>
        <vertAlign val="superscript"/>
        <sz val="12"/>
        <rFont val="Arial"/>
        <family val="2"/>
        <charset val="1"/>
      </rPr>
      <t xml:space="preserve">er</t>
    </r>
    <r>
      <rPr>
        <sz val="12"/>
        <rFont val="Arial"/>
        <family val="2"/>
        <charset val="1"/>
      </rPr>
      <t xml:space="preserve"> juin et après.
Session d’été courte : Vous pouvez inscrire 50 % des heures de charges de répétition et de travaux pratiques avant le 1</t>
    </r>
    <r>
      <rPr>
        <vertAlign val="superscript"/>
        <sz val="12"/>
        <rFont val="Arial"/>
        <family val="2"/>
        <charset val="1"/>
      </rPr>
      <t xml:space="preserve">er</t>
    </r>
    <r>
      <rPr>
        <sz val="12"/>
        <rFont val="Arial"/>
        <family val="2"/>
        <charset val="1"/>
      </rPr>
      <t xml:space="preserve"> juin et l’autre 50 % des heures après le 1</t>
    </r>
    <r>
      <rPr>
        <vertAlign val="superscript"/>
        <sz val="12"/>
        <rFont val="Arial"/>
        <family val="2"/>
        <charset val="1"/>
      </rPr>
      <t xml:space="preserve">er</t>
    </r>
    <r>
      <rPr>
        <sz val="12"/>
        <rFont val="Arial"/>
        <family val="2"/>
        <charset val="1"/>
      </rPr>
      <t xml:space="preserve"> juin.
Session d’été longue : Vous pouvez inscrire 25 % des heures de charges de répétition et de travaux pratiques avant le 1er juin et l’autre 75 % des heures après le 1er juin.</t>
    </r>
  </si>
  <si>
    <t xml:space="preserve">Le montant estimé de votre rétroactivité salariale apparaît dans la case en rouge.</t>
  </si>
  <si>
    <t xml:space="preserve">Fonction</t>
  </si>
  <si>
    <t xml:space="preserve">Nombre d’heures durant la session pour chaque tâche</t>
  </si>
  <si>
    <t xml:space="preserve">Total rétro
Par tâche
($)</t>
  </si>
  <si>
    <t xml:space="preserve">Été 2020</t>
  </si>
  <si>
    <t xml:space="preserve">Automne 2020</t>
  </si>
  <si>
    <t xml:space="preserve">Hiver 2021</t>
  </si>
  <si>
    <t xml:space="preserve">Été 2021</t>
  </si>
  <si>
    <t xml:space="preserve">Automne 2021</t>
  </si>
  <si>
    <t xml:space="preserve">Hiver 2022</t>
  </si>
  <si>
    <t xml:space="preserve">Été 2022</t>
  </si>
  <si>
    <r>
      <rPr>
        <sz val="10"/>
        <rFont val="Arial"/>
        <family val="2"/>
        <charset val="1"/>
      </rPr>
      <t xml:space="preserve">Avant le 1</t>
    </r>
    <r>
      <rPr>
        <vertAlign val="superscript"/>
        <sz val="10"/>
        <rFont val="Arial"/>
        <family val="2"/>
        <charset val="1"/>
      </rPr>
      <t xml:space="preserve">er</t>
    </r>
    <r>
      <rPr>
        <sz val="10"/>
        <rFont val="Arial"/>
        <family val="2"/>
        <charset val="1"/>
      </rPr>
      <t xml:space="preserve"> juin</t>
    </r>
  </si>
  <si>
    <t xml:space="preserve">Après le 1er juin</t>
  </si>
  <si>
    <t xml:space="preserve">Nombre d’heures</t>
  </si>
  <si>
    <t xml:space="preserve">Montant</t>
  </si>
  <si>
    <t xml:space="preserve">Total rétro par trimestre ($)</t>
  </si>
  <si>
    <t xml:space="preserve">Votre rétroactivité salariale totale à recevoir
pour les tâches d’auxiliaire d’enseignement
Et de chargé.e de travaux pratiques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</si>
</sst>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$-C0C];[RED]\-#,##0.00\ [$$-C0C]"/>
    <numFmt numFmtId="166" formatCode="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vertAlign val="superscript"/>
      <sz val="10"/>
      <name val="Arial"/>
      <family val="2"/>
      <charset val="1"/>
    </font>
    <font>
      <sz val="16"/>
      <name val="Arial"/>
      <family val="2"/>
      <charset val="1"/>
    </font>
    <font>
      <vertAlign val="superscript"/>
      <sz val="16"/>
      <name val="Arial"/>
      <family val="2"/>
      <charset val="1"/>
    </font>
    <font>
      <sz val="16"/>
      <name val="Arial"/>
      <family val="2"/>
    </font>
    <font>
      <vertAlign val="superscript"/>
      <sz val="1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B4C7DC"/>
        <bgColor rgb="FF99CCFF"/>
      </patternFill>
    </fill>
    <fill>
      <patternFill patternType="solid">
        <fgColor rgb="FFFFD8CE"/>
        <bgColor rgb="FFF7D1D5"/>
      </patternFill>
    </fill>
    <fill>
      <patternFill patternType="solid">
        <fgColor rgb="FFE0C2CD"/>
        <bgColor rgb="FFF7D1D5"/>
      </patternFill>
    </fill>
    <fill>
      <patternFill patternType="solid">
        <fgColor rgb="FFDDE8CB"/>
        <bgColor rgb="FFDEE6EF"/>
      </patternFill>
    </fill>
    <fill>
      <patternFill patternType="solid">
        <fgColor rgb="FFF7D1D5"/>
        <bgColor rgb="FFFFD8CE"/>
      </patternFill>
    </fill>
    <fill>
      <patternFill patternType="solid">
        <fgColor rgb="FFFFFFD7"/>
        <bgColor rgb="FFFFFFA6"/>
      </patternFill>
    </fill>
    <fill>
      <patternFill patternType="solid">
        <fgColor rgb="FFFFFFA6"/>
        <bgColor rgb="FFFFFFD7"/>
      </patternFill>
    </fill>
    <fill>
      <patternFill patternType="solid">
        <fgColor rgb="FFFF6D6D"/>
        <bgColor rgb="FFFF6600"/>
      </patternFill>
    </fill>
    <fill>
      <patternFill patternType="solid">
        <fgColor rgb="FFDEE6EF"/>
        <bgColor rgb="FFDDE8CB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7D1D5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D7"/>
      <rgbColor rgb="FFDEE6EF"/>
      <rgbColor rgb="FF660066"/>
      <rgbColor rgb="FFFF6D6D"/>
      <rgbColor rgb="FF0066CC"/>
      <rgbColor rgb="FFE0C2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A6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5.14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2.8" hidden="false" customHeight="true" outlineLevel="0" collapsed="false">
      <c r="A2" s="2" t="s">
        <v>1</v>
      </c>
      <c r="B2" s="3" t="s">
        <v>2</v>
      </c>
      <c r="C2" s="2" t="s">
        <v>3</v>
      </c>
      <c r="D2" s="2"/>
      <c r="E2" s="2"/>
      <c r="F2" s="3" t="s">
        <v>4</v>
      </c>
    </row>
    <row r="3" customFormat="false" ht="23.85" hidden="false" customHeight="false" outlineLevel="0" collapsed="false">
      <c r="A3" s="2"/>
      <c r="B3" s="2"/>
      <c r="C3" s="3" t="s">
        <v>5</v>
      </c>
      <c r="D3" s="3" t="s">
        <v>6</v>
      </c>
      <c r="E3" s="3" t="s">
        <v>7</v>
      </c>
      <c r="F3" s="3"/>
    </row>
    <row r="4" customFormat="false" ht="12.8" hidden="false" customHeight="false" outlineLevel="0" collapsed="false">
      <c r="A4" s="4" t="s">
        <v>8</v>
      </c>
      <c r="B4" s="5" t="n">
        <v>13.59</v>
      </c>
      <c r="C4" s="5" t="n">
        <f aca="false">B4*0.08</f>
        <v>1.0872</v>
      </c>
      <c r="D4" s="5" t="n">
        <f aca="false">B4*0.03</f>
        <v>0.4077</v>
      </c>
      <c r="E4" s="5" t="n">
        <f aca="false">B4*0.036</f>
        <v>0.48924</v>
      </c>
      <c r="F4" s="5" t="n">
        <v>15.58</v>
      </c>
    </row>
    <row r="5" customFormat="false" ht="12.8" hidden="false" customHeight="false" outlineLevel="0" collapsed="false">
      <c r="A5" s="4" t="s">
        <v>9</v>
      </c>
      <c r="B5" s="5" t="n">
        <v>14.14</v>
      </c>
      <c r="C5" s="5" t="n">
        <f aca="false">B5*0.08</f>
        <v>1.1312</v>
      </c>
      <c r="D5" s="5" t="n">
        <f aca="false">B5*0.03</f>
        <v>0.4242</v>
      </c>
      <c r="E5" s="5" t="n">
        <f aca="false">B5*0.036</f>
        <v>0.50904</v>
      </c>
      <c r="F5" s="5" t="n">
        <f aca="false">B5*1.146</f>
        <v>16.20444</v>
      </c>
    </row>
    <row r="6" customFormat="false" ht="7.45" hidden="false" customHeight="true" outlineLevel="0" collapsed="false">
      <c r="A6" s="6"/>
      <c r="B6" s="7"/>
      <c r="C6" s="7"/>
      <c r="D6" s="7"/>
      <c r="E6" s="7"/>
      <c r="F6" s="7"/>
    </row>
    <row r="7" customFormat="false" ht="12.8" hidden="false" customHeight="false" outlineLevel="0" collapsed="false">
      <c r="A7" s="4" t="s">
        <v>10</v>
      </c>
      <c r="B7" s="5" t="n">
        <v>14.89</v>
      </c>
      <c r="C7" s="5" t="n">
        <f aca="false">B7*0.08</f>
        <v>1.1912</v>
      </c>
      <c r="D7" s="5" t="n">
        <f aca="false">B7*0.03</f>
        <v>0.4467</v>
      </c>
      <c r="E7" s="5" t="n">
        <f aca="false">B7*0.036</f>
        <v>0.53604</v>
      </c>
      <c r="F7" s="5" t="n">
        <f aca="false">B7*1.146</f>
        <v>17.06394</v>
      </c>
    </row>
    <row r="8" customFormat="false" ht="12.8" hidden="false" customHeight="false" outlineLevel="0" collapsed="false">
      <c r="A8" s="4" t="s">
        <v>11</v>
      </c>
      <c r="B8" s="5" t="n">
        <v>17.58</v>
      </c>
      <c r="C8" s="5" t="n">
        <f aca="false">B8*0.08</f>
        <v>1.4064</v>
      </c>
      <c r="D8" s="5" t="n">
        <f aca="false">B8*0.03</f>
        <v>0.5274</v>
      </c>
      <c r="E8" s="5" t="n">
        <f aca="false">B8*0.036</f>
        <v>0.63288</v>
      </c>
      <c r="F8" s="5" t="n">
        <f aca="false">B8*1.146</f>
        <v>20.14668</v>
      </c>
    </row>
    <row r="9" customFormat="false" ht="12.8" hidden="false" customHeight="false" outlineLevel="0" collapsed="false">
      <c r="A9" s="4" t="s">
        <v>12</v>
      </c>
      <c r="B9" s="5" t="n">
        <v>19.53</v>
      </c>
      <c r="C9" s="5" t="n">
        <f aca="false">B9*0.08</f>
        <v>1.5624</v>
      </c>
      <c r="D9" s="5" t="n">
        <f aca="false">B9*0.03</f>
        <v>0.5859</v>
      </c>
      <c r="E9" s="5" t="n">
        <f aca="false">B9*0.036</f>
        <v>0.70308</v>
      </c>
      <c r="F9" s="5" t="n">
        <f aca="false">B9*1.146</f>
        <v>22.38138</v>
      </c>
    </row>
    <row r="10" customFormat="false" ht="7.45" hidden="false" customHeight="true" outlineLevel="0" collapsed="false">
      <c r="A10" s="6"/>
      <c r="B10" s="7"/>
      <c r="C10" s="7"/>
      <c r="D10" s="7"/>
      <c r="E10" s="7"/>
      <c r="F10" s="7"/>
    </row>
    <row r="11" customFormat="false" ht="12.8" hidden="false" customHeight="false" outlineLevel="0" collapsed="false">
      <c r="A11" s="4" t="s">
        <v>13</v>
      </c>
      <c r="B11" s="5" t="n">
        <v>16.37</v>
      </c>
      <c r="C11" s="5" t="n">
        <f aca="false">B11*0.08</f>
        <v>1.3096</v>
      </c>
      <c r="D11" s="5" t="n">
        <f aca="false">B11*0.03</f>
        <v>0.4911</v>
      </c>
      <c r="E11" s="5" t="n">
        <f aca="false">B11*0.036</f>
        <v>0.58932</v>
      </c>
      <c r="F11" s="5" t="n">
        <v>18.77</v>
      </c>
    </row>
    <row r="12" customFormat="false" ht="12.8" hidden="false" customHeight="false" outlineLevel="0" collapsed="false">
      <c r="A12" s="4" t="s">
        <v>14</v>
      </c>
      <c r="B12" s="5" t="n">
        <v>20.33</v>
      </c>
      <c r="C12" s="5" t="n">
        <f aca="false">B12*0.08</f>
        <v>1.6264</v>
      </c>
      <c r="D12" s="5" t="n">
        <f aca="false">B12*0.03</f>
        <v>0.6099</v>
      </c>
      <c r="E12" s="5" t="n">
        <f aca="false">B12*0.036</f>
        <v>0.73188</v>
      </c>
      <c r="F12" s="5" t="n">
        <f aca="false">B12*1.146</f>
        <v>23.29818</v>
      </c>
    </row>
    <row r="13" customFormat="false" ht="12.8" hidden="false" customHeight="false" outlineLevel="0" collapsed="false">
      <c r="A13" s="4" t="s">
        <v>15</v>
      </c>
      <c r="B13" s="5" t="n">
        <v>22.05</v>
      </c>
      <c r="C13" s="5" t="n">
        <f aca="false">B13*0.08</f>
        <v>1.764</v>
      </c>
      <c r="D13" s="5" t="n">
        <f aca="false">B13*0.03</f>
        <v>0.6615</v>
      </c>
      <c r="E13" s="5" t="n">
        <f aca="false">B13*0.036</f>
        <v>0.7938</v>
      </c>
      <c r="F13" s="5" t="n">
        <f aca="false">B13*1.146</f>
        <v>25.2693</v>
      </c>
    </row>
    <row r="14" customFormat="false" ht="7.45" hidden="false" customHeight="true" outlineLevel="0" collapsed="false">
      <c r="A14" s="6"/>
      <c r="B14" s="7"/>
      <c r="C14" s="7"/>
      <c r="D14" s="7"/>
      <c r="E14" s="7"/>
      <c r="F14" s="7"/>
    </row>
    <row r="15" customFormat="false" ht="12.8" hidden="false" customHeight="false" outlineLevel="0" collapsed="false">
      <c r="A15" s="4" t="s">
        <v>16</v>
      </c>
      <c r="B15" s="5" t="n">
        <v>69.43</v>
      </c>
      <c r="C15" s="5" t="n">
        <f aca="false">B15*0.08</f>
        <v>5.5544</v>
      </c>
      <c r="D15" s="5" t="n">
        <f aca="false">B15*0.03</f>
        <v>2.0829</v>
      </c>
      <c r="E15" s="5" t="n">
        <f aca="false">B15*0.036</f>
        <v>2.49948</v>
      </c>
      <c r="F15" s="5" t="n">
        <v>79.56</v>
      </c>
    </row>
  </sheetData>
  <sheetProtection sheet="true" password="8079" objects="true" scenarios="true"/>
  <mergeCells count="5">
    <mergeCell ref="A1:F1"/>
    <mergeCell ref="A2:A3"/>
    <mergeCell ref="B2:B3"/>
    <mergeCell ref="C2:E2"/>
    <mergeCell ref="F2:F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5.14"/>
  </cols>
  <sheetData>
    <row r="1" customFormat="false" ht="15" hidden="false" customHeight="false" outlineLevel="0" collapsed="false">
      <c r="A1" s="1" t="s">
        <v>17</v>
      </c>
      <c r="B1" s="1"/>
      <c r="C1" s="1"/>
      <c r="D1" s="1"/>
      <c r="E1" s="1"/>
      <c r="F1" s="1"/>
    </row>
    <row r="2" customFormat="false" ht="12.8" hidden="false" customHeight="true" outlineLevel="0" collapsed="false">
      <c r="A2" s="2" t="s">
        <v>1</v>
      </c>
      <c r="B2" s="3" t="s">
        <v>2</v>
      </c>
      <c r="C2" s="2" t="s">
        <v>3</v>
      </c>
      <c r="D2" s="2"/>
      <c r="E2" s="2"/>
      <c r="F2" s="3" t="s">
        <v>4</v>
      </c>
    </row>
    <row r="3" customFormat="false" ht="23.85" hidden="false" customHeight="false" outlineLevel="0" collapsed="false">
      <c r="A3" s="2"/>
      <c r="B3" s="2"/>
      <c r="C3" s="3" t="s">
        <v>5</v>
      </c>
      <c r="D3" s="3" t="s">
        <v>6</v>
      </c>
      <c r="E3" s="3" t="s">
        <v>7</v>
      </c>
      <c r="F3" s="3"/>
    </row>
    <row r="4" customFormat="false" ht="12.8" hidden="false" customHeight="false" outlineLevel="0" collapsed="false">
      <c r="A4" s="4" t="s">
        <v>8</v>
      </c>
      <c r="B4" s="5" t="n">
        <v>13.86</v>
      </c>
      <c r="C4" s="5" t="n">
        <f aca="false">B4*0.08</f>
        <v>1.1088</v>
      </c>
      <c r="D4" s="5" t="n">
        <f aca="false">B4*0.03</f>
        <v>0.4158</v>
      </c>
      <c r="E4" s="5" t="n">
        <f aca="false">B4*0.036</f>
        <v>0.49896</v>
      </c>
      <c r="F4" s="5" t="n">
        <v>15.89</v>
      </c>
    </row>
    <row r="5" customFormat="false" ht="12.8" hidden="false" customHeight="false" outlineLevel="0" collapsed="false">
      <c r="A5" s="4" t="s">
        <v>9</v>
      </c>
      <c r="B5" s="5" t="n">
        <v>14.42</v>
      </c>
      <c r="C5" s="5" t="n">
        <f aca="false">B5*0.08</f>
        <v>1.1536</v>
      </c>
      <c r="D5" s="5" t="n">
        <f aca="false">B5*0.03</f>
        <v>0.4326</v>
      </c>
      <c r="E5" s="5" t="n">
        <f aca="false">B5*0.036</f>
        <v>0.51912</v>
      </c>
      <c r="F5" s="5" t="n">
        <v>16.53</v>
      </c>
    </row>
    <row r="6" customFormat="false" ht="7.45" hidden="false" customHeight="true" outlineLevel="0" collapsed="false">
      <c r="A6" s="6"/>
      <c r="B6" s="7"/>
      <c r="C6" s="7"/>
      <c r="D6" s="7"/>
      <c r="E6" s="7"/>
      <c r="F6" s="7"/>
    </row>
    <row r="7" customFormat="false" ht="12.8" hidden="false" customHeight="false" outlineLevel="0" collapsed="false">
      <c r="A7" s="4" t="s">
        <v>10</v>
      </c>
      <c r="B7" s="5" t="n">
        <v>15.19</v>
      </c>
      <c r="C7" s="5" t="n">
        <f aca="false">B7*0.08</f>
        <v>1.2152</v>
      </c>
      <c r="D7" s="5" t="n">
        <f aca="false">B7*0.03</f>
        <v>0.4557</v>
      </c>
      <c r="E7" s="5" t="n">
        <f aca="false">B7*0.036</f>
        <v>0.54684</v>
      </c>
      <c r="F7" s="5" t="n">
        <v>17.41</v>
      </c>
    </row>
    <row r="8" customFormat="false" ht="12.8" hidden="false" customHeight="false" outlineLevel="0" collapsed="false">
      <c r="A8" s="4" t="s">
        <v>11</v>
      </c>
      <c r="B8" s="5" t="n">
        <v>17.93</v>
      </c>
      <c r="C8" s="5" t="n">
        <f aca="false">B8*0.08</f>
        <v>1.4344</v>
      </c>
      <c r="D8" s="5" t="n">
        <f aca="false">B8*0.03</f>
        <v>0.5379</v>
      </c>
      <c r="E8" s="5" t="n">
        <f aca="false">B8*0.036</f>
        <v>0.64548</v>
      </c>
      <c r="F8" s="5" t="n">
        <v>20.55</v>
      </c>
    </row>
    <row r="9" customFormat="false" ht="12.8" hidden="false" customHeight="false" outlineLevel="0" collapsed="false">
      <c r="A9" s="4" t="s">
        <v>12</v>
      </c>
      <c r="B9" s="5" t="n">
        <v>19.92</v>
      </c>
      <c r="C9" s="5" t="n">
        <f aca="false">B9*0.08</f>
        <v>1.5936</v>
      </c>
      <c r="D9" s="5" t="n">
        <f aca="false">B9*0.03</f>
        <v>0.5976</v>
      </c>
      <c r="E9" s="5" t="n">
        <f aca="false">B9*0.036</f>
        <v>0.71712</v>
      </c>
      <c r="F9" s="5" t="n">
        <v>22.83</v>
      </c>
    </row>
    <row r="10" customFormat="false" ht="7.45" hidden="false" customHeight="true" outlineLevel="0" collapsed="false">
      <c r="A10" s="6"/>
      <c r="B10" s="7"/>
      <c r="C10" s="7"/>
      <c r="D10" s="7"/>
      <c r="E10" s="7"/>
      <c r="F10" s="7"/>
    </row>
    <row r="11" customFormat="false" ht="12.8" hidden="false" customHeight="false" outlineLevel="0" collapsed="false">
      <c r="A11" s="4" t="s">
        <v>13</v>
      </c>
      <c r="B11" s="5" t="n">
        <v>16.7</v>
      </c>
      <c r="C11" s="5" t="n">
        <f aca="false">B11*0.08</f>
        <v>1.336</v>
      </c>
      <c r="D11" s="5" t="n">
        <f aca="false">B11*0.03</f>
        <v>0.501</v>
      </c>
      <c r="E11" s="5" t="n">
        <f aca="false">B11*0.036</f>
        <v>0.6012</v>
      </c>
      <c r="F11" s="5" t="n">
        <v>19.14</v>
      </c>
    </row>
    <row r="12" customFormat="false" ht="12.8" hidden="false" customHeight="false" outlineLevel="0" collapsed="false">
      <c r="A12" s="4" t="s">
        <v>14</v>
      </c>
      <c r="B12" s="5" t="n">
        <v>20.74</v>
      </c>
      <c r="C12" s="5" t="n">
        <f aca="false">B12*0.08</f>
        <v>1.6592</v>
      </c>
      <c r="D12" s="5" t="n">
        <f aca="false">B12*0.03</f>
        <v>0.6222</v>
      </c>
      <c r="E12" s="5" t="n">
        <f aca="false">B12*0.036</f>
        <v>0.74664</v>
      </c>
      <c r="F12" s="5" t="n">
        <v>23.77</v>
      </c>
    </row>
    <row r="13" customFormat="false" ht="12.8" hidden="false" customHeight="false" outlineLevel="0" collapsed="false">
      <c r="A13" s="4" t="s">
        <v>15</v>
      </c>
      <c r="B13" s="5" t="n">
        <v>22.49</v>
      </c>
      <c r="C13" s="5" t="n">
        <f aca="false">B13*0.08</f>
        <v>1.7992</v>
      </c>
      <c r="D13" s="5" t="n">
        <f aca="false">B13*0.03</f>
        <v>0.6747</v>
      </c>
      <c r="E13" s="5" t="n">
        <f aca="false">B13*0.036</f>
        <v>0.80964</v>
      </c>
      <c r="F13" s="5" t="n">
        <v>25.77</v>
      </c>
    </row>
    <row r="14" customFormat="false" ht="7.45" hidden="false" customHeight="true" outlineLevel="0" collapsed="false">
      <c r="A14" s="6"/>
      <c r="B14" s="7"/>
      <c r="C14" s="7"/>
      <c r="D14" s="7"/>
      <c r="E14" s="7"/>
      <c r="F14" s="7"/>
    </row>
    <row r="15" customFormat="false" ht="12.8" hidden="false" customHeight="false" outlineLevel="0" collapsed="false">
      <c r="A15" s="4" t="s">
        <v>16</v>
      </c>
      <c r="B15" s="5" t="n">
        <v>70.82</v>
      </c>
      <c r="C15" s="5" t="n">
        <f aca="false">B15*0.08</f>
        <v>5.6656</v>
      </c>
      <c r="D15" s="5" t="n">
        <f aca="false">B15*0.03</f>
        <v>2.1246</v>
      </c>
      <c r="E15" s="5" t="n">
        <f aca="false">B15*0.036</f>
        <v>2.54952</v>
      </c>
      <c r="F15" s="5" t="n">
        <v>81.16</v>
      </c>
    </row>
  </sheetData>
  <sheetProtection sheet="true" password="8079" objects="true" scenarios="true"/>
  <mergeCells count="5">
    <mergeCell ref="A1:F1"/>
    <mergeCell ref="A2:A3"/>
    <mergeCell ref="B2:B3"/>
    <mergeCell ref="C2:E2"/>
    <mergeCell ref="F2:F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5.14"/>
  </cols>
  <sheetData>
    <row r="1" customFormat="false" ht="15" hidden="false" customHeight="false" outlineLevel="0" collapsed="false">
      <c r="A1" s="1" t="s">
        <v>18</v>
      </c>
      <c r="B1" s="1"/>
      <c r="C1" s="1"/>
      <c r="D1" s="1"/>
      <c r="E1" s="1"/>
      <c r="F1" s="1"/>
    </row>
    <row r="2" customFormat="false" ht="12.8" hidden="false" customHeight="true" outlineLevel="0" collapsed="false">
      <c r="A2" s="2" t="s">
        <v>1</v>
      </c>
      <c r="B2" s="3" t="s">
        <v>2</v>
      </c>
      <c r="C2" s="2" t="s">
        <v>3</v>
      </c>
      <c r="D2" s="2"/>
      <c r="E2" s="2"/>
      <c r="F2" s="3" t="s">
        <v>4</v>
      </c>
    </row>
    <row r="3" customFormat="false" ht="23.85" hidden="false" customHeight="false" outlineLevel="0" collapsed="false">
      <c r="A3" s="2"/>
      <c r="B3" s="2"/>
      <c r="C3" s="3" t="s">
        <v>5</v>
      </c>
      <c r="D3" s="3" t="s">
        <v>6</v>
      </c>
      <c r="E3" s="3" t="s">
        <v>7</v>
      </c>
      <c r="F3" s="3"/>
    </row>
    <row r="4" customFormat="false" ht="12.8" hidden="false" customHeight="false" outlineLevel="0" collapsed="false">
      <c r="A4" s="4" t="s">
        <v>8</v>
      </c>
      <c r="B4" s="5" t="n">
        <v>14.14</v>
      </c>
      <c r="C4" s="5" t="n">
        <f aca="false">B4*0.08</f>
        <v>1.1312</v>
      </c>
      <c r="D4" s="5" t="n">
        <f aca="false">B4*0.03</f>
        <v>0.4242</v>
      </c>
      <c r="E4" s="5" t="n">
        <f aca="false">B4*0.036</f>
        <v>0.50904</v>
      </c>
      <c r="F4" s="5" t="n">
        <v>16.2</v>
      </c>
    </row>
    <row r="5" customFormat="false" ht="12.8" hidden="false" customHeight="false" outlineLevel="0" collapsed="false">
      <c r="A5" s="4" t="s">
        <v>9</v>
      </c>
      <c r="B5" s="5" t="n">
        <v>14.71</v>
      </c>
      <c r="C5" s="5" t="n">
        <f aca="false">B5*0.08</f>
        <v>1.1768</v>
      </c>
      <c r="D5" s="5" t="n">
        <f aca="false">B5*0.03</f>
        <v>0.4413</v>
      </c>
      <c r="E5" s="5" t="n">
        <f aca="false">B5*0.036</f>
        <v>0.52956</v>
      </c>
      <c r="F5" s="5" t="n">
        <v>16.86</v>
      </c>
    </row>
    <row r="6" customFormat="false" ht="7.45" hidden="false" customHeight="true" outlineLevel="0" collapsed="false">
      <c r="A6" s="6"/>
      <c r="B6" s="7"/>
      <c r="C6" s="7"/>
      <c r="D6" s="7"/>
      <c r="E6" s="7"/>
      <c r="F6" s="7"/>
    </row>
    <row r="7" customFormat="false" ht="12.8" hidden="false" customHeight="false" outlineLevel="0" collapsed="false">
      <c r="A7" s="4" t="s">
        <v>10</v>
      </c>
      <c r="B7" s="5" t="n">
        <v>15.49</v>
      </c>
      <c r="C7" s="5" t="n">
        <f aca="false">B7*0.08</f>
        <v>1.2392</v>
      </c>
      <c r="D7" s="5" t="n">
        <f aca="false">B7*0.03</f>
        <v>0.4647</v>
      </c>
      <c r="E7" s="5" t="n">
        <f aca="false">B7*0.036</f>
        <v>0.55764</v>
      </c>
      <c r="F7" s="5" t="n">
        <v>17.75</v>
      </c>
    </row>
    <row r="8" customFormat="false" ht="12.8" hidden="false" customHeight="false" outlineLevel="0" collapsed="false">
      <c r="A8" s="4" t="s">
        <v>11</v>
      </c>
      <c r="B8" s="5" t="n">
        <v>18.29</v>
      </c>
      <c r="C8" s="5" t="n">
        <f aca="false">B8*0.08</f>
        <v>1.4632</v>
      </c>
      <c r="D8" s="5" t="n">
        <f aca="false">B8*0.03</f>
        <v>0.5487</v>
      </c>
      <c r="E8" s="5" t="n">
        <f aca="false">B8*0.036</f>
        <v>0.65844</v>
      </c>
      <c r="F8" s="5" t="n">
        <v>20.96</v>
      </c>
    </row>
    <row r="9" customFormat="false" ht="12.8" hidden="false" customHeight="false" outlineLevel="0" collapsed="false">
      <c r="A9" s="4" t="s">
        <v>12</v>
      </c>
      <c r="B9" s="5" t="n">
        <v>20.32</v>
      </c>
      <c r="C9" s="5" t="n">
        <f aca="false">B9*0.08</f>
        <v>1.6256</v>
      </c>
      <c r="D9" s="5" t="n">
        <f aca="false">B9*0.03</f>
        <v>0.6096</v>
      </c>
      <c r="E9" s="5" t="n">
        <f aca="false">B9*0.036</f>
        <v>0.73152</v>
      </c>
      <c r="F9" s="5" t="n">
        <v>23.29</v>
      </c>
    </row>
    <row r="10" customFormat="false" ht="7.45" hidden="false" customHeight="true" outlineLevel="0" collapsed="false">
      <c r="A10" s="6"/>
      <c r="B10" s="7"/>
      <c r="C10" s="7"/>
      <c r="D10" s="7"/>
      <c r="E10" s="7"/>
      <c r="F10" s="7"/>
    </row>
    <row r="11" customFormat="false" ht="12.8" hidden="false" customHeight="false" outlineLevel="0" collapsed="false">
      <c r="A11" s="4" t="s">
        <v>13</v>
      </c>
      <c r="B11" s="5" t="n">
        <v>17.03</v>
      </c>
      <c r="C11" s="5" t="n">
        <f aca="false">B11*0.08</f>
        <v>1.3624</v>
      </c>
      <c r="D11" s="5" t="n">
        <f aca="false">B11*0.03</f>
        <v>0.5109</v>
      </c>
      <c r="E11" s="5" t="n">
        <f aca="false">B11*0.036</f>
        <v>0.61308</v>
      </c>
      <c r="F11" s="5" t="n">
        <v>19.52</v>
      </c>
    </row>
    <row r="12" customFormat="false" ht="12.8" hidden="false" customHeight="false" outlineLevel="0" collapsed="false">
      <c r="A12" s="4" t="s">
        <v>14</v>
      </c>
      <c r="B12" s="5" t="n">
        <v>21.15</v>
      </c>
      <c r="C12" s="5" t="n">
        <f aca="false">B12*0.08</f>
        <v>1.692</v>
      </c>
      <c r="D12" s="5" t="n">
        <f aca="false">B12*0.03</f>
        <v>0.6345</v>
      </c>
      <c r="E12" s="5" t="n">
        <f aca="false">B12*0.036</f>
        <v>0.7614</v>
      </c>
      <c r="F12" s="5" t="n">
        <v>24.24</v>
      </c>
    </row>
    <row r="13" customFormat="false" ht="12.8" hidden="false" customHeight="false" outlineLevel="0" collapsed="false">
      <c r="A13" s="4" t="s">
        <v>15</v>
      </c>
      <c r="B13" s="5" t="n">
        <v>22.94</v>
      </c>
      <c r="C13" s="5" t="n">
        <f aca="false">B13*0.08</f>
        <v>1.8352</v>
      </c>
      <c r="D13" s="5" t="n">
        <f aca="false">B13*0.03</f>
        <v>0.6882</v>
      </c>
      <c r="E13" s="5" t="n">
        <f aca="false">B13*0.036</f>
        <v>0.82584</v>
      </c>
      <c r="F13" s="5" t="n">
        <v>26.28</v>
      </c>
    </row>
    <row r="14" customFormat="false" ht="7.45" hidden="false" customHeight="true" outlineLevel="0" collapsed="false">
      <c r="A14" s="6"/>
      <c r="B14" s="7"/>
      <c r="C14" s="7"/>
      <c r="D14" s="7"/>
      <c r="E14" s="7"/>
      <c r="F14" s="7"/>
    </row>
    <row r="15" customFormat="false" ht="12.8" hidden="false" customHeight="false" outlineLevel="0" collapsed="false">
      <c r="A15" s="4" t="s">
        <v>16</v>
      </c>
      <c r="B15" s="5" t="n">
        <v>72.23</v>
      </c>
      <c r="C15" s="5" t="n">
        <f aca="false">B15*0.08</f>
        <v>5.7784</v>
      </c>
      <c r="D15" s="5" t="n">
        <f aca="false">B15*0.03</f>
        <v>2.1669</v>
      </c>
      <c r="E15" s="5" t="n">
        <f aca="false">B15*0.036</f>
        <v>2.60028</v>
      </c>
      <c r="F15" s="5" t="n">
        <v>82.78</v>
      </c>
    </row>
  </sheetData>
  <sheetProtection sheet="true" password="8079" objects="true" scenarios="true"/>
  <mergeCells count="5">
    <mergeCell ref="A1:F1"/>
    <mergeCell ref="A2:A3"/>
    <mergeCell ref="B2:B3"/>
    <mergeCell ref="C2:E2"/>
    <mergeCell ref="F2:F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5.14"/>
  </cols>
  <sheetData>
    <row r="1" customFormat="false" ht="15" hidden="false" customHeight="false" outlineLevel="0" collapsed="false">
      <c r="A1" s="1" t="s">
        <v>19</v>
      </c>
      <c r="B1" s="1"/>
      <c r="C1" s="1"/>
      <c r="D1" s="1"/>
      <c r="E1" s="1"/>
      <c r="F1" s="1"/>
    </row>
    <row r="2" customFormat="false" ht="12.8" hidden="false" customHeight="true" outlineLevel="0" collapsed="false">
      <c r="A2" s="2" t="s">
        <v>1</v>
      </c>
      <c r="B2" s="3" t="s">
        <v>2</v>
      </c>
      <c r="C2" s="2" t="s">
        <v>3</v>
      </c>
      <c r="D2" s="2"/>
      <c r="E2" s="2"/>
      <c r="F2" s="3" t="s">
        <v>4</v>
      </c>
    </row>
    <row r="3" customFormat="false" ht="23.85" hidden="false" customHeight="false" outlineLevel="0" collapsed="false">
      <c r="A3" s="2"/>
      <c r="B3" s="2"/>
      <c r="C3" s="3" t="s">
        <v>5</v>
      </c>
      <c r="D3" s="3" t="s">
        <v>20</v>
      </c>
      <c r="E3" s="3" t="s">
        <v>7</v>
      </c>
      <c r="F3" s="3"/>
    </row>
    <row r="4" customFormat="false" ht="12.8" hidden="false" customHeight="false" outlineLevel="0" collapsed="false">
      <c r="A4" s="4" t="s">
        <v>8</v>
      </c>
      <c r="B4" s="5" t="n">
        <v>14.42</v>
      </c>
      <c r="C4" s="5" t="n">
        <f aca="false">B4*0.08</f>
        <v>1.1536</v>
      </c>
      <c r="D4" s="5" t="n">
        <f aca="false">B4*0.0375</f>
        <v>0.54075</v>
      </c>
      <c r="E4" s="5" t="n">
        <f aca="false">B4*0.036</f>
        <v>0.51912</v>
      </c>
      <c r="F4" s="5" t="n">
        <v>16.63</v>
      </c>
    </row>
    <row r="5" customFormat="false" ht="12.8" hidden="false" customHeight="false" outlineLevel="0" collapsed="false">
      <c r="A5" s="4" t="s">
        <v>9</v>
      </c>
      <c r="B5" s="5" t="n">
        <v>15</v>
      </c>
      <c r="C5" s="5" t="n">
        <f aca="false">B5*0.08</f>
        <v>1.2</v>
      </c>
      <c r="D5" s="5" t="n">
        <f aca="false">B5*0.0375</f>
        <v>0.5625</v>
      </c>
      <c r="E5" s="5" t="n">
        <f aca="false">B5*0.036</f>
        <v>0.54</v>
      </c>
      <c r="F5" s="5" t="n">
        <v>17.3</v>
      </c>
    </row>
    <row r="6" customFormat="false" ht="7.45" hidden="false" customHeight="true" outlineLevel="0" collapsed="false">
      <c r="A6" s="6"/>
      <c r="B6" s="7"/>
      <c r="C6" s="7"/>
      <c r="D6" s="7"/>
      <c r="E6" s="7"/>
      <c r="F6" s="7"/>
    </row>
    <row r="7" customFormat="false" ht="12.8" hidden="false" customHeight="false" outlineLevel="0" collapsed="false">
      <c r="A7" s="4" t="s">
        <v>10</v>
      </c>
      <c r="B7" s="5" t="n">
        <v>15.8</v>
      </c>
      <c r="C7" s="5" t="n">
        <f aca="false">B7*0.08</f>
        <v>1.264</v>
      </c>
      <c r="D7" s="5" t="n">
        <f aca="false">B7*0.0375</f>
        <v>0.5925</v>
      </c>
      <c r="E7" s="5" t="n">
        <f aca="false">B7*0.036</f>
        <v>0.5688</v>
      </c>
      <c r="F7" s="5" t="n">
        <v>18.22</v>
      </c>
    </row>
    <row r="8" customFormat="false" ht="12.8" hidden="false" customHeight="false" outlineLevel="0" collapsed="false">
      <c r="A8" s="4" t="s">
        <v>11</v>
      </c>
      <c r="B8" s="5" t="n">
        <v>18.66</v>
      </c>
      <c r="C8" s="5" t="n">
        <f aca="false">B8*0.08</f>
        <v>1.4928</v>
      </c>
      <c r="D8" s="5" t="n">
        <f aca="false">B8*0.0375</f>
        <v>0.69975</v>
      </c>
      <c r="E8" s="5" t="n">
        <f aca="false">B8*0.036</f>
        <v>0.67176</v>
      </c>
      <c r="F8" s="5" t="n">
        <v>21.52</v>
      </c>
    </row>
    <row r="9" customFormat="false" ht="12.8" hidden="false" customHeight="false" outlineLevel="0" collapsed="false">
      <c r="A9" s="4" t="s">
        <v>12</v>
      </c>
      <c r="B9" s="5" t="n">
        <v>20.73</v>
      </c>
      <c r="C9" s="5" t="n">
        <f aca="false">B9*0.08</f>
        <v>1.6584</v>
      </c>
      <c r="D9" s="5" t="n">
        <f aca="false">B9*0.0375</f>
        <v>0.777375</v>
      </c>
      <c r="E9" s="5" t="n">
        <f aca="false">B9*0.036</f>
        <v>0.74628</v>
      </c>
      <c r="F9" s="5" t="n">
        <v>23.92</v>
      </c>
    </row>
    <row r="10" customFormat="false" ht="7.45" hidden="false" customHeight="true" outlineLevel="0" collapsed="false">
      <c r="A10" s="6"/>
      <c r="B10" s="7"/>
      <c r="C10" s="7"/>
      <c r="D10" s="7"/>
      <c r="E10" s="7"/>
      <c r="F10" s="7"/>
    </row>
    <row r="11" customFormat="false" ht="12.8" hidden="false" customHeight="false" outlineLevel="0" collapsed="false">
      <c r="A11" s="4" t="s">
        <v>13</v>
      </c>
      <c r="B11" s="5" t="n">
        <v>17.37</v>
      </c>
      <c r="C11" s="5" t="n">
        <f aca="false">B11*0.08</f>
        <v>1.3896</v>
      </c>
      <c r="D11" s="5" t="n">
        <f aca="false">B11*0.0375</f>
        <v>0.651375</v>
      </c>
      <c r="E11" s="5" t="n">
        <f aca="false">B11*0.036</f>
        <v>0.62532</v>
      </c>
      <c r="F11" s="5" t="n">
        <v>20.04</v>
      </c>
    </row>
    <row r="12" customFormat="false" ht="12.8" hidden="false" customHeight="false" outlineLevel="0" collapsed="false">
      <c r="A12" s="4" t="s">
        <v>14</v>
      </c>
      <c r="B12" s="5" t="n">
        <v>21.57</v>
      </c>
      <c r="C12" s="5" t="n">
        <f aca="false">B12*0.08</f>
        <v>1.7256</v>
      </c>
      <c r="D12" s="5" t="n">
        <f aca="false">B12*0.0375</f>
        <v>0.808875</v>
      </c>
      <c r="E12" s="5" t="n">
        <f aca="false">B12*0.036</f>
        <v>0.77652</v>
      </c>
      <c r="F12" s="5" t="n">
        <v>24.89</v>
      </c>
    </row>
    <row r="13" customFormat="false" ht="12.8" hidden="false" customHeight="false" outlineLevel="0" collapsed="false">
      <c r="A13" s="4" t="s">
        <v>15</v>
      </c>
      <c r="B13" s="5" t="n">
        <v>23.4</v>
      </c>
      <c r="C13" s="5" t="n">
        <f aca="false">B13*0.08</f>
        <v>1.872</v>
      </c>
      <c r="D13" s="5" t="n">
        <f aca="false">B13*0.0375</f>
        <v>0.8775</v>
      </c>
      <c r="E13" s="5" t="n">
        <f aca="false">B13*0.036</f>
        <v>0.8424</v>
      </c>
      <c r="F13" s="5" t="n">
        <v>26.99</v>
      </c>
    </row>
    <row r="14" customFormat="false" ht="7.45" hidden="false" customHeight="true" outlineLevel="0" collapsed="false">
      <c r="A14" s="6"/>
      <c r="B14" s="7"/>
      <c r="C14" s="7"/>
      <c r="D14" s="7"/>
      <c r="E14" s="7"/>
      <c r="F14" s="7"/>
    </row>
    <row r="15" customFormat="false" ht="12.8" hidden="false" customHeight="false" outlineLevel="0" collapsed="false">
      <c r="A15" s="4" t="s">
        <v>16</v>
      </c>
      <c r="B15" s="5" t="n">
        <v>73.67</v>
      </c>
      <c r="C15" s="5" t="n">
        <f aca="false">B15*0.08</f>
        <v>5.8936</v>
      </c>
      <c r="D15" s="5" t="n">
        <f aca="false">B15*0.0375</f>
        <v>2.762625</v>
      </c>
      <c r="E15" s="5" t="n">
        <f aca="false">B15*0.036</f>
        <v>2.65212</v>
      </c>
      <c r="F15" s="5" t="n">
        <v>84.97</v>
      </c>
    </row>
  </sheetData>
  <sheetProtection sheet="true" password="8079" objects="true" scenarios="true"/>
  <mergeCells count="5">
    <mergeCell ref="A1:F1"/>
    <mergeCell ref="A2:A3"/>
    <mergeCell ref="B2:B3"/>
    <mergeCell ref="C2:E2"/>
    <mergeCell ref="F2:F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5.14"/>
  </cols>
  <sheetData>
    <row r="1" customFormat="false" ht="15" hidden="false" customHeight="false" outlineLevel="0" collapsed="false">
      <c r="A1" s="1" t="s">
        <v>21</v>
      </c>
      <c r="B1" s="1"/>
      <c r="C1" s="1"/>
      <c r="D1" s="1"/>
      <c r="E1" s="1"/>
      <c r="F1" s="1"/>
    </row>
    <row r="2" customFormat="false" ht="12.8" hidden="false" customHeight="true" outlineLevel="0" collapsed="false">
      <c r="A2" s="2" t="s">
        <v>1</v>
      </c>
      <c r="B2" s="3" t="s">
        <v>2</v>
      </c>
      <c r="C2" s="2" t="s">
        <v>3</v>
      </c>
      <c r="D2" s="2"/>
      <c r="E2" s="2"/>
      <c r="F2" s="3" t="s">
        <v>4</v>
      </c>
    </row>
    <row r="3" customFormat="false" ht="23.85" hidden="false" customHeight="false" outlineLevel="0" collapsed="false">
      <c r="A3" s="2"/>
      <c r="B3" s="2"/>
      <c r="C3" s="3" t="s">
        <v>5</v>
      </c>
      <c r="D3" s="3" t="s">
        <v>20</v>
      </c>
      <c r="E3" s="3" t="s">
        <v>7</v>
      </c>
      <c r="F3" s="3"/>
    </row>
    <row r="4" customFormat="false" ht="12.8" hidden="false" customHeight="false" outlineLevel="0" collapsed="false">
      <c r="A4" s="4" t="s">
        <v>8</v>
      </c>
      <c r="B4" s="5" t="n">
        <v>14.71</v>
      </c>
      <c r="C4" s="5" t="n">
        <f aca="false">B4*0.08</f>
        <v>1.1768</v>
      </c>
      <c r="D4" s="5" t="n">
        <f aca="false">B4*0.0375</f>
        <v>0.551625</v>
      </c>
      <c r="E4" s="5" t="n">
        <f aca="false">B4*0.036</f>
        <v>0.52956</v>
      </c>
      <c r="F4" s="5" t="n">
        <v>16.96</v>
      </c>
    </row>
    <row r="5" customFormat="false" ht="12.8" hidden="false" customHeight="false" outlineLevel="0" collapsed="false">
      <c r="A5" s="4" t="s">
        <v>9</v>
      </c>
      <c r="B5" s="5" t="n">
        <v>15.3</v>
      </c>
      <c r="C5" s="5" t="n">
        <f aca="false">B5*0.08</f>
        <v>1.224</v>
      </c>
      <c r="D5" s="5" t="n">
        <f aca="false">B5*0.0375</f>
        <v>0.57375</v>
      </c>
      <c r="E5" s="5" t="n">
        <f aca="false">B5*0.036</f>
        <v>0.5508</v>
      </c>
      <c r="F5" s="5" t="n">
        <v>17.65</v>
      </c>
    </row>
    <row r="6" customFormat="false" ht="7.45" hidden="false" customHeight="true" outlineLevel="0" collapsed="false">
      <c r="A6" s="6"/>
      <c r="B6" s="7"/>
      <c r="C6" s="7"/>
      <c r="D6" s="7"/>
      <c r="E6" s="7"/>
      <c r="F6" s="7"/>
    </row>
    <row r="7" customFormat="false" ht="12.8" hidden="false" customHeight="false" outlineLevel="0" collapsed="false">
      <c r="A7" s="4" t="s">
        <v>10</v>
      </c>
      <c r="B7" s="5" t="n">
        <v>16.12</v>
      </c>
      <c r="C7" s="5" t="n">
        <f aca="false">B7*0.08</f>
        <v>1.2896</v>
      </c>
      <c r="D7" s="5" t="n">
        <f aca="false">B7*0.0375</f>
        <v>0.6045</v>
      </c>
      <c r="E7" s="5" t="n">
        <f aca="false">B7*0.036</f>
        <v>0.58032</v>
      </c>
      <c r="F7" s="5" t="n">
        <v>18.59</v>
      </c>
    </row>
    <row r="8" customFormat="false" ht="12.8" hidden="false" customHeight="false" outlineLevel="0" collapsed="false">
      <c r="A8" s="4" t="s">
        <v>11</v>
      </c>
      <c r="B8" s="5" t="n">
        <v>19.03</v>
      </c>
      <c r="C8" s="5" t="n">
        <f aca="false">B8*0.08</f>
        <v>1.5224</v>
      </c>
      <c r="D8" s="5" t="n">
        <f aca="false">B8*0.0375</f>
        <v>0.713625</v>
      </c>
      <c r="E8" s="5" t="n">
        <f aca="false">B8*0.036</f>
        <v>0.68508</v>
      </c>
      <c r="F8" s="5" t="n">
        <v>21.95</v>
      </c>
    </row>
    <row r="9" customFormat="false" ht="12.8" hidden="false" customHeight="false" outlineLevel="0" collapsed="false">
      <c r="A9" s="4" t="s">
        <v>12</v>
      </c>
      <c r="B9" s="5" t="n">
        <v>21.14</v>
      </c>
      <c r="C9" s="5" t="n">
        <f aca="false">B9*0.08</f>
        <v>1.6912</v>
      </c>
      <c r="D9" s="5" t="n">
        <f aca="false">B9*0.0375</f>
        <v>0.79275</v>
      </c>
      <c r="E9" s="5" t="n">
        <f aca="false">B9*0.036</f>
        <v>0.76104</v>
      </c>
      <c r="F9" s="5" t="n">
        <v>24.38</v>
      </c>
    </row>
    <row r="10" customFormat="false" ht="7.45" hidden="false" customHeight="true" outlineLevel="0" collapsed="false">
      <c r="A10" s="6"/>
      <c r="B10" s="7"/>
      <c r="C10" s="7"/>
      <c r="D10" s="7"/>
      <c r="E10" s="7"/>
      <c r="F10" s="7"/>
    </row>
    <row r="11" customFormat="false" ht="12.8" hidden="false" customHeight="false" outlineLevel="0" collapsed="false">
      <c r="A11" s="4" t="s">
        <v>13</v>
      </c>
      <c r="B11" s="5" t="n">
        <v>17.72</v>
      </c>
      <c r="C11" s="5" t="n">
        <f aca="false">B11*0.08</f>
        <v>1.4176</v>
      </c>
      <c r="D11" s="5" t="n">
        <f aca="false">B11*0.0375</f>
        <v>0.6645</v>
      </c>
      <c r="E11" s="5" t="n">
        <f aca="false">B11*0.036</f>
        <v>0.63792</v>
      </c>
      <c r="F11" s="5" t="n">
        <v>20.44</v>
      </c>
    </row>
    <row r="12" customFormat="false" ht="12.8" hidden="false" customHeight="false" outlineLevel="0" collapsed="false">
      <c r="A12" s="4" t="s">
        <v>14</v>
      </c>
      <c r="B12" s="5" t="n">
        <v>22</v>
      </c>
      <c r="C12" s="5" t="n">
        <f aca="false">B12*0.08</f>
        <v>1.76</v>
      </c>
      <c r="D12" s="5" t="n">
        <f aca="false">B12*0.0375</f>
        <v>0.825</v>
      </c>
      <c r="E12" s="5" t="n">
        <f aca="false">B12*0.036</f>
        <v>0.792</v>
      </c>
      <c r="F12" s="5" t="n">
        <v>25.38</v>
      </c>
    </row>
    <row r="13" customFormat="false" ht="12.8" hidden="false" customHeight="false" outlineLevel="0" collapsed="false">
      <c r="A13" s="4" t="s">
        <v>15</v>
      </c>
      <c r="B13" s="5" t="n">
        <v>23.87</v>
      </c>
      <c r="C13" s="5" t="n">
        <f aca="false">B13*0.08</f>
        <v>1.9096</v>
      </c>
      <c r="D13" s="5" t="n">
        <f aca="false">B13*0.0375</f>
        <v>0.895125</v>
      </c>
      <c r="E13" s="5" t="n">
        <f aca="false">B13*0.036</f>
        <v>0.85932</v>
      </c>
      <c r="F13" s="5" t="n">
        <v>27.53</v>
      </c>
    </row>
    <row r="14" customFormat="false" ht="7.45" hidden="false" customHeight="true" outlineLevel="0" collapsed="false">
      <c r="A14" s="6"/>
      <c r="B14" s="7"/>
      <c r="C14" s="7"/>
      <c r="D14" s="7"/>
      <c r="E14" s="7"/>
      <c r="F14" s="7"/>
    </row>
    <row r="15" customFormat="false" ht="12.8" hidden="false" customHeight="false" outlineLevel="0" collapsed="false">
      <c r="A15" s="4" t="s">
        <v>16</v>
      </c>
      <c r="B15" s="5" t="n">
        <v>75.14</v>
      </c>
      <c r="C15" s="5" t="n">
        <f aca="false">B15*0.08</f>
        <v>6.0112</v>
      </c>
      <c r="D15" s="5" t="n">
        <f aca="false">B15*0.0375</f>
        <v>2.81775</v>
      </c>
      <c r="E15" s="5" t="n">
        <f aca="false">B15*0.036</f>
        <v>2.70504</v>
      </c>
      <c r="F15" s="5" t="n">
        <v>86.68</v>
      </c>
    </row>
  </sheetData>
  <sheetProtection sheet="true" password="8079" objects="true" scenarios="true"/>
  <mergeCells count="5">
    <mergeCell ref="A1:F1"/>
    <mergeCell ref="A2:A3"/>
    <mergeCell ref="B2:B3"/>
    <mergeCell ref="C2:E2"/>
    <mergeCell ref="F2:F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5.14"/>
  </cols>
  <sheetData>
    <row r="1" customFormat="false" ht="15" hidden="false" customHeight="false" outlineLevel="0" collapsed="false">
      <c r="A1" s="1" t="s">
        <v>22</v>
      </c>
      <c r="B1" s="1"/>
      <c r="C1" s="1"/>
      <c r="D1" s="1"/>
      <c r="E1" s="1"/>
      <c r="F1" s="1"/>
    </row>
    <row r="2" customFormat="false" ht="12.8" hidden="false" customHeight="true" outlineLevel="0" collapsed="false">
      <c r="A2" s="2" t="s">
        <v>1</v>
      </c>
      <c r="B2" s="3" t="s">
        <v>2</v>
      </c>
      <c r="C2" s="2" t="s">
        <v>3</v>
      </c>
      <c r="D2" s="2"/>
      <c r="E2" s="2"/>
      <c r="F2" s="3" t="s">
        <v>4</v>
      </c>
    </row>
    <row r="3" customFormat="false" ht="23.85" hidden="false" customHeight="false" outlineLevel="0" collapsed="false">
      <c r="A3" s="2"/>
      <c r="B3" s="2"/>
      <c r="C3" s="3" t="s">
        <v>5</v>
      </c>
      <c r="D3" s="3" t="s">
        <v>20</v>
      </c>
      <c r="E3" s="3" t="s">
        <v>7</v>
      </c>
      <c r="F3" s="3"/>
    </row>
    <row r="4" customFormat="false" ht="12.8" hidden="false" customHeight="false" outlineLevel="0" collapsed="false">
      <c r="A4" s="4" t="s">
        <v>8</v>
      </c>
      <c r="B4" s="5" t="n">
        <v>15</v>
      </c>
      <c r="C4" s="5" t="n">
        <f aca="false">B4*0.08</f>
        <v>1.2</v>
      </c>
      <c r="D4" s="5" t="n">
        <f aca="false">B4*0.0375</f>
        <v>0.5625</v>
      </c>
      <c r="E4" s="5" t="n">
        <f aca="false">B4*0.036</f>
        <v>0.54</v>
      </c>
      <c r="F4" s="5" t="n">
        <v>17.3</v>
      </c>
    </row>
    <row r="5" customFormat="false" ht="12.8" hidden="false" customHeight="false" outlineLevel="0" collapsed="false">
      <c r="A5" s="4" t="s">
        <v>9</v>
      </c>
      <c r="B5" s="5" t="n">
        <v>15.61</v>
      </c>
      <c r="C5" s="5" t="n">
        <f aca="false">B5*0.08</f>
        <v>1.2488</v>
      </c>
      <c r="D5" s="5" t="n">
        <f aca="false">B5*0.0375</f>
        <v>0.585375</v>
      </c>
      <c r="E5" s="5" t="n">
        <f aca="false">B5*0.036</f>
        <v>0.56196</v>
      </c>
      <c r="F5" s="5" t="n">
        <v>18</v>
      </c>
    </row>
    <row r="6" customFormat="false" ht="7.45" hidden="false" customHeight="true" outlineLevel="0" collapsed="false">
      <c r="A6" s="6"/>
      <c r="B6" s="7"/>
      <c r="C6" s="7"/>
      <c r="D6" s="7"/>
      <c r="E6" s="7"/>
      <c r="F6" s="7"/>
    </row>
    <row r="7" customFormat="false" ht="12.8" hidden="false" customHeight="false" outlineLevel="0" collapsed="false">
      <c r="A7" s="4" t="s">
        <v>10</v>
      </c>
      <c r="B7" s="5" t="n">
        <v>16.44</v>
      </c>
      <c r="C7" s="5" t="n">
        <f aca="false">B7*0.08</f>
        <v>1.3152</v>
      </c>
      <c r="D7" s="5" t="n">
        <f aca="false">B7*0.0375</f>
        <v>0.6165</v>
      </c>
      <c r="E7" s="5" t="n">
        <f aca="false">B7*0.036</f>
        <v>0.59184</v>
      </c>
      <c r="F7" s="5" t="n">
        <v>18.96</v>
      </c>
    </row>
    <row r="8" customFormat="false" ht="12.8" hidden="false" customHeight="false" outlineLevel="0" collapsed="false">
      <c r="A8" s="4" t="s">
        <v>11</v>
      </c>
      <c r="B8" s="5" t="n">
        <v>19.41</v>
      </c>
      <c r="C8" s="5" t="n">
        <f aca="false">B8*0.08</f>
        <v>1.5528</v>
      </c>
      <c r="D8" s="5" t="n">
        <f aca="false">B8*0.0375</f>
        <v>0.727875</v>
      </c>
      <c r="E8" s="5" t="n">
        <f aca="false">B8*0.036</f>
        <v>0.69876</v>
      </c>
      <c r="F8" s="5" t="n">
        <v>22.39</v>
      </c>
    </row>
    <row r="9" customFormat="false" ht="12.8" hidden="false" customHeight="false" outlineLevel="0" collapsed="false">
      <c r="A9" s="4" t="s">
        <v>12</v>
      </c>
      <c r="B9" s="5" t="n">
        <v>21.56</v>
      </c>
      <c r="C9" s="5" t="n">
        <f aca="false">B9*0.08</f>
        <v>1.7248</v>
      </c>
      <c r="D9" s="5" t="n">
        <f aca="false">B9*0.0375</f>
        <v>0.8085</v>
      </c>
      <c r="E9" s="5" t="n">
        <f aca="false">B9*0.036</f>
        <v>0.77616</v>
      </c>
      <c r="F9" s="5" t="n">
        <v>24.87</v>
      </c>
    </row>
    <row r="10" customFormat="false" ht="7.45" hidden="false" customHeight="true" outlineLevel="0" collapsed="false">
      <c r="A10" s="6"/>
      <c r="B10" s="7"/>
      <c r="C10" s="7"/>
      <c r="D10" s="7"/>
      <c r="E10" s="7"/>
      <c r="F10" s="7"/>
    </row>
    <row r="11" customFormat="false" ht="12.8" hidden="false" customHeight="false" outlineLevel="0" collapsed="false">
      <c r="A11" s="4" t="s">
        <v>13</v>
      </c>
      <c r="B11" s="5" t="n">
        <v>18.07</v>
      </c>
      <c r="C11" s="5" t="n">
        <f aca="false">B11*0.08</f>
        <v>1.4456</v>
      </c>
      <c r="D11" s="5" t="n">
        <f aca="false">B11*0.0375</f>
        <v>0.677625</v>
      </c>
      <c r="E11" s="5" t="n">
        <f aca="false">B11*0.036</f>
        <v>0.65052</v>
      </c>
      <c r="F11" s="5" t="n">
        <v>20.85</v>
      </c>
    </row>
    <row r="12" customFormat="false" ht="12.8" hidden="false" customHeight="false" outlineLevel="0" collapsed="false">
      <c r="A12" s="4" t="s">
        <v>14</v>
      </c>
      <c r="B12" s="5" t="n">
        <v>22.44</v>
      </c>
      <c r="C12" s="5" t="n">
        <f aca="false">B12*0.08</f>
        <v>1.7952</v>
      </c>
      <c r="D12" s="5" t="n">
        <f aca="false">B12*0.0375</f>
        <v>0.8415</v>
      </c>
      <c r="E12" s="5" t="n">
        <f aca="false">B12*0.036</f>
        <v>0.80784</v>
      </c>
      <c r="F12" s="5" t="n">
        <v>25.88</v>
      </c>
    </row>
    <row r="13" customFormat="false" ht="12.8" hidden="false" customHeight="false" outlineLevel="0" collapsed="false">
      <c r="A13" s="4" t="s">
        <v>15</v>
      </c>
      <c r="B13" s="5" t="n">
        <v>24.34</v>
      </c>
      <c r="C13" s="5" t="n">
        <f aca="false">B13*0.08</f>
        <v>1.9472</v>
      </c>
      <c r="D13" s="5" t="n">
        <f aca="false">B13*0.0375</f>
        <v>0.91275</v>
      </c>
      <c r="E13" s="5" t="n">
        <f aca="false">B13*0.036</f>
        <v>0.87624</v>
      </c>
      <c r="F13" s="5" t="n">
        <v>28.08</v>
      </c>
    </row>
    <row r="14" customFormat="false" ht="7.45" hidden="false" customHeight="true" outlineLevel="0" collapsed="false">
      <c r="A14" s="6"/>
      <c r="B14" s="7"/>
      <c r="C14" s="7"/>
      <c r="D14" s="7"/>
      <c r="E14" s="7"/>
      <c r="F14" s="7"/>
    </row>
    <row r="15" customFormat="false" ht="12.8" hidden="false" customHeight="false" outlineLevel="0" collapsed="false">
      <c r="A15" s="4" t="s">
        <v>16</v>
      </c>
      <c r="B15" s="5" t="n">
        <v>76.64</v>
      </c>
      <c r="C15" s="5" t="n">
        <f aca="false">B15*0.08</f>
        <v>6.1312</v>
      </c>
      <c r="D15" s="5" t="n">
        <f aca="false">B15*0.0375</f>
        <v>2.874</v>
      </c>
      <c r="E15" s="5" t="n">
        <f aca="false">B15*0.036</f>
        <v>2.75904</v>
      </c>
      <c r="F15" s="5" t="n">
        <v>88.4</v>
      </c>
    </row>
  </sheetData>
  <sheetProtection sheet="true" password="8079" objects="true" scenarios="true"/>
  <mergeCells count="5">
    <mergeCell ref="A1:F1"/>
    <mergeCell ref="A2:A3"/>
    <mergeCell ref="B2:B3"/>
    <mergeCell ref="C2:E2"/>
    <mergeCell ref="F2:F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5.14"/>
  </cols>
  <sheetData>
    <row r="1" customFormat="false" ht="15" hidden="false" customHeight="false" outlineLevel="0" collapsed="false">
      <c r="A1" s="1" t="s">
        <v>23</v>
      </c>
      <c r="B1" s="1"/>
      <c r="C1" s="1"/>
      <c r="D1" s="1"/>
      <c r="E1" s="1"/>
      <c r="F1" s="1"/>
    </row>
    <row r="2" customFormat="false" ht="12.8" hidden="false" customHeight="true" outlineLevel="0" collapsed="false">
      <c r="A2" s="2" t="s">
        <v>1</v>
      </c>
      <c r="B2" s="3" t="s">
        <v>2</v>
      </c>
      <c r="C2" s="2" t="s">
        <v>3</v>
      </c>
      <c r="D2" s="2"/>
      <c r="E2" s="2"/>
      <c r="F2" s="3" t="s">
        <v>4</v>
      </c>
    </row>
    <row r="3" customFormat="false" ht="23.85" hidden="false" customHeight="false" outlineLevel="0" collapsed="false">
      <c r="A3" s="2"/>
      <c r="B3" s="2"/>
      <c r="C3" s="3" t="s">
        <v>5</v>
      </c>
      <c r="D3" s="3" t="s">
        <v>20</v>
      </c>
      <c r="E3" s="3" t="s">
        <v>7</v>
      </c>
      <c r="F3" s="3"/>
    </row>
    <row r="4" customFormat="false" ht="12.8" hidden="false" customHeight="false" outlineLevel="0" collapsed="false">
      <c r="A4" s="4" t="s">
        <v>8</v>
      </c>
      <c r="B4" s="5" t="n">
        <v>15.34</v>
      </c>
      <c r="C4" s="5" t="n">
        <f aca="false">B4*0.08</f>
        <v>1.2272</v>
      </c>
      <c r="D4" s="5" t="n">
        <f aca="false">B4*0.0375</f>
        <v>0.57525</v>
      </c>
      <c r="E4" s="5" t="n">
        <f aca="false">B4*0.036</f>
        <v>0.55224</v>
      </c>
      <c r="F4" s="5" t="n">
        <v>17.7</v>
      </c>
    </row>
    <row r="5" customFormat="false" ht="12.8" hidden="false" customHeight="false" outlineLevel="0" collapsed="false">
      <c r="A5" s="4" t="s">
        <v>9</v>
      </c>
      <c r="B5" s="5" t="n">
        <v>15.96</v>
      </c>
      <c r="C5" s="5" t="n">
        <f aca="false">B5*0.08</f>
        <v>1.2768</v>
      </c>
      <c r="D5" s="5" t="n">
        <f aca="false">B5*0.0375</f>
        <v>0.5985</v>
      </c>
      <c r="E5" s="5" t="n">
        <f aca="false">B5*0.036</f>
        <v>0.57456</v>
      </c>
      <c r="F5" s="5" t="n">
        <v>18.41</v>
      </c>
    </row>
    <row r="6" customFormat="false" ht="7.45" hidden="false" customHeight="true" outlineLevel="0" collapsed="false">
      <c r="A6" s="6"/>
      <c r="B6" s="7"/>
      <c r="C6" s="7"/>
      <c r="D6" s="7"/>
      <c r="E6" s="7"/>
      <c r="F6" s="7"/>
    </row>
    <row r="7" customFormat="false" ht="12.8" hidden="false" customHeight="false" outlineLevel="0" collapsed="false">
      <c r="A7" s="4" t="s">
        <v>10</v>
      </c>
      <c r="B7" s="5" t="n">
        <v>16.81</v>
      </c>
      <c r="C7" s="5" t="n">
        <f aca="false">B7*0.08</f>
        <v>1.3448</v>
      </c>
      <c r="D7" s="5" t="n">
        <f aca="false">B7*0.0375</f>
        <v>0.630375</v>
      </c>
      <c r="E7" s="5" t="n">
        <f aca="false">B7*0.036</f>
        <v>0.60516</v>
      </c>
      <c r="F7" s="5" t="n">
        <v>19.39</v>
      </c>
    </row>
    <row r="8" customFormat="false" ht="12.8" hidden="false" customHeight="false" outlineLevel="0" collapsed="false">
      <c r="A8" s="4" t="s">
        <v>11</v>
      </c>
      <c r="B8" s="5" t="n">
        <v>19.85</v>
      </c>
      <c r="C8" s="5" t="n">
        <f aca="false">B8*0.08</f>
        <v>1.588</v>
      </c>
      <c r="D8" s="5" t="n">
        <f aca="false">B8*0.0375</f>
        <v>0.744375</v>
      </c>
      <c r="E8" s="5" t="n">
        <f aca="false">B8*0.036</f>
        <v>0.7146</v>
      </c>
      <c r="F8" s="5" t="n">
        <v>22.89</v>
      </c>
    </row>
    <row r="9" customFormat="false" ht="12.8" hidden="false" customHeight="false" outlineLevel="0" collapsed="false">
      <c r="A9" s="4" t="s">
        <v>12</v>
      </c>
      <c r="B9" s="5" t="n">
        <v>22.05</v>
      </c>
      <c r="C9" s="5" t="n">
        <f aca="false">B9*0.08</f>
        <v>1.764</v>
      </c>
      <c r="D9" s="5" t="n">
        <f aca="false">B9*0.0375</f>
        <v>0.826875</v>
      </c>
      <c r="E9" s="5" t="n">
        <f aca="false">B9*0.036</f>
        <v>0.7938</v>
      </c>
      <c r="F9" s="5" t="n">
        <v>25.43</v>
      </c>
    </row>
    <row r="10" customFormat="false" ht="7.45" hidden="false" customHeight="true" outlineLevel="0" collapsed="false">
      <c r="A10" s="6"/>
      <c r="B10" s="7"/>
      <c r="C10" s="7"/>
      <c r="D10" s="7"/>
      <c r="E10" s="7"/>
      <c r="F10" s="7"/>
    </row>
    <row r="11" customFormat="false" ht="12.8" hidden="false" customHeight="false" outlineLevel="0" collapsed="false">
      <c r="A11" s="4" t="s">
        <v>13</v>
      </c>
      <c r="B11" s="5" t="n">
        <v>18.48</v>
      </c>
      <c r="C11" s="5" t="n">
        <f aca="false">B11*0.08</f>
        <v>1.4784</v>
      </c>
      <c r="D11" s="5" t="n">
        <f aca="false">B11*0.0375</f>
        <v>0.693</v>
      </c>
      <c r="E11" s="5" t="n">
        <f aca="false">B11*0.036</f>
        <v>0.66528</v>
      </c>
      <c r="F11" s="5" t="n">
        <v>21.32</v>
      </c>
    </row>
    <row r="12" customFormat="false" ht="12.8" hidden="false" customHeight="false" outlineLevel="0" collapsed="false">
      <c r="A12" s="4" t="s">
        <v>14</v>
      </c>
      <c r="B12" s="5" t="n">
        <v>22.94</v>
      </c>
      <c r="C12" s="5" t="n">
        <f aca="false">B12*0.08</f>
        <v>1.8352</v>
      </c>
      <c r="D12" s="5" t="n">
        <f aca="false">B12*0.0375</f>
        <v>0.86025</v>
      </c>
      <c r="E12" s="5" t="n">
        <f aca="false">B12*0.036</f>
        <v>0.82584</v>
      </c>
      <c r="F12" s="5" t="n">
        <v>26.47</v>
      </c>
    </row>
    <row r="13" customFormat="false" ht="12.8" hidden="false" customHeight="false" outlineLevel="0" collapsed="false">
      <c r="A13" s="4" t="s">
        <v>15</v>
      </c>
      <c r="B13" s="5" t="n">
        <v>24.89</v>
      </c>
      <c r="C13" s="5" t="n">
        <f aca="false">B13*0.08</f>
        <v>1.9912</v>
      </c>
      <c r="D13" s="5" t="n">
        <f aca="false">B13*0.0375</f>
        <v>0.933375</v>
      </c>
      <c r="E13" s="5" t="n">
        <f aca="false">B13*0.036</f>
        <v>0.89604</v>
      </c>
      <c r="F13" s="5" t="n">
        <v>28.71</v>
      </c>
    </row>
    <row r="14" customFormat="false" ht="7.45" hidden="false" customHeight="true" outlineLevel="0" collapsed="false">
      <c r="A14" s="6"/>
      <c r="B14" s="7"/>
      <c r="C14" s="7"/>
      <c r="D14" s="7"/>
      <c r="E14" s="7"/>
      <c r="F14" s="7"/>
    </row>
    <row r="15" customFormat="false" ht="12.8" hidden="false" customHeight="false" outlineLevel="0" collapsed="false">
      <c r="A15" s="4" t="s">
        <v>16</v>
      </c>
      <c r="B15" s="5" t="n">
        <v>78.36</v>
      </c>
      <c r="C15" s="5" t="n">
        <f aca="false">B15*0.08</f>
        <v>6.2688</v>
      </c>
      <c r="D15" s="5" t="n">
        <f aca="false">B15*0.0375</f>
        <v>2.9385</v>
      </c>
      <c r="E15" s="5" t="n">
        <f aca="false">B15*0.036</f>
        <v>2.82096</v>
      </c>
      <c r="F15" s="5" t="n">
        <v>90.39</v>
      </c>
    </row>
  </sheetData>
  <sheetProtection sheet="true" password="8079" objects="true" scenarios="true"/>
  <mergeCells count="5">
    <mergeCell ref="A1:F1"/>
    <mergeCell ref="A2:A3"/>
    <mergeCell ref="B2:B3"/>
    <mergeCell ref="C2:E2"/>
    <mergeCell ref="F2:F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8.19"/>
    <col collapsed="false" customWidth="true" hidden="false" outlineLevel="0" max="4" min="2" style="0" width="16.26"/>
    <col collapsed="false" customWidth="true" hidden="false" outlineLevel="0" max="5" min="5" style="0" width="16.39"/>
    <col collapsed="false" customWidth="true" hidden="false" outlineLevel="0" max="6" min="6" style="0" width="17.36"/>
    <col collapsed="false" customWidth="true" hidden="false" outlineLevel="0" max="7" min="7" style="0" width="18.2"/>
    <col collapsed="false" customWidth="true" hidden="false" outlineLevel="0" max="8" min="8" style="0" width="16.67"/>
    <col collapsed="false" customWidth="true" hidden="false" outlineLevel="0" max="9" min="9" style="0" width="16.11"/>
  </cols>
  <sheetData>
    <row r="1" customFormat="false" ht="18.65" hidden="false" customHeight="false" outlineLevel="0" collapsed="false">
      <c r="A1" s="8" t="s">
        <v>24</v>
      </c>
      <c r="B1" s="8"/>
      <c r="C1" s="8"/>
      <c r="D1" s="8"/>
      <c r="E1" s="8"/>
      <c r="F1" s="8"/>
      <c r="G1" s="8"/>
      <c r="H1" s="8"/>
      <c r="I1" s="8"/>
    </row>
    <row r="2" customFormat="false" ht="15" hidden="false" customHeight="false" outlineLevel="0" collapsed="false">
      <c r="A2" s="9" t="s">
        <v>1</v>
      </c>
      <c r="B2" s="10" t="s">
        <v>25</v>
      </c>
      <c r="C2" s="10"/>
      <c r="D2" s="11" t="s">
        <v>26</v>
      </c>
      <c r="E2" s="11"/>
      <c r="F2" s="12" t="s">
        <v>27</v>
      </c>
      <c r="G2" s="12"/>
      <c r="H2" s="13" t="s">
        <v>28</v>
      </c>
      <c r="I2" s="13"/>
    </row>
    <row r="3" customFormat="false" ht="12.8" hidden="false" customHeight="true" outlineLevel="0" collapsed="false">
      <c r="A3" s="9"/>
      <c r="B3" s="14" t="s">
        <v>29</v>
      </c>
      <c r="C3" s="14" t="s">
        <v>30</v>
      </c>
      <c r="D3" s="14" t="s">
        <v>29</v>
      </c>
      <c r="E3" s="14" t="s">
        <v>30</v>
      </c>
      <c r="F3" s="14" t="s">
        <v>29</v>
      </c>
      <c r="G3" s="14" t="s">
        <v>30</v>
      </c>
      <c r="H3" s="14" t="s">
        <v>29</v>
      </c>
      <c r="I3" s="14" t="s">
        <v>30</v>
      </c>
    </row>
    <row r="4" customFormat="false" ht="12.8" hidden="false" customHeight="false" outlineLevel="0" collapsed="false">
      <c r="A4" s="15" t="s">
        <v>8</v>
      </c>
      <c r="B4" s="16" t="n">
        <f aca="false">'Juin 2020 à mai 2021'!B4-'Février à mai 2020'!B4</f>
        <v>0.27</v>
      </c>
      <c r="C4" s="16" t="n">
        <f aca="false">'Juin 2020 à mai 2021'!F4-'Février à mai 2020'!F4</f>
        <v>0.31</v>
      </c>
      <c r="D4" s="17" t="n">
        <f aca="false">B4*15</f>
        <v>4.04999999999999</v>
      </c>
      <c r="E4" s="17" t="n">
        <f aca="false">C4*15</f>
        <v>4.65000000000001</v>
      </c>
      <c r="F4" s="18" t="n">
        <f aca="false">B4*30</f>
        <v>8.09999999999999</v>
      </c>
      <c r="G4" s="18" t="n">
        <f aca="false">C4*30</f>
        <v>9.30000000000002</v>
      </c>
      <c r="H4" s="19" t="n">
        <f aca="false">B4*45</f>
        <v>12.15</v>
      </c>
      <c r="I4" s="19" t="n">
        <f aca="false">C4*45</f>
        <v>13.95</v>
      </c>
    </row>
    <row r="5" customFormat="false" ht="12.8" hidden="false" customHeight="false" outlineLevel="0" collapsed="false">
      <c r="A5" s="15" t="s">
        <v>9</v>
      </c>
      <c r="B5" s="16" t="n">
        <f aca="false">'Juin 2020 à mai 2021'!B5-'Février à mai 2020'!B5</f>
        <v>0.279999999999999</v>
      </c>
      <c r="C5" s="16" t="n">
        <f aca="false">'Juin 2020 à mai 2021'!F5-'Février à mai 2020'!F5</f>
        <v>0.325560000000003</v>
      </c>
      <c r="D5" s="17" t="n">
        <f aca="false">B5*15</f>
        <v>4.19999999999999</v>
      </c>
      <c r="E5" s="17" t="n">
        <f aca="false">C5*15</f>
        <v>4.88340000000004</v>
      </c>
      <c r="F5" s="18" t="n">
        <f aca="false">B5*30</f>
        <v>8.39999999999998</v>
      </c>
      <c r="G5" s="18" t="n">
        <f aca="false">C5*30</f>
        <v>9.76680000000009</v>
      </c>
      <c r="H5" s="19" t="n">
        <f aca="false">B5*45</f>
        <v>12.6</v>
      </c>
      <c r="I5" s="19" t="n">
        <f aca="false">C5*45</f>
        <v>14.6502000000001</v>
      </c>
    </row>
    <row r="6" customFormat="false" ht="7.45" hidden="false" customHeight="true" outlineLevel="0" collapsed="false">
      <c r="A6" s="6"/>
      <c r="B6" s="7"/>
      <c r="C6" s="7"/>
      <c r="D6" s="7"/>
      <c r="E6" s="7"/>
      <c r="F6" s="7"/>
      <c r="G6" s="7"/>
      <c r="H6" s="7"/>
      <c r="I6" s="7"/>
    </row>
    <row r="7" customFormat="false" ht="12.8" hidden="false" customHeight="false" outlineLevel="0" collapsed="false">
      <c r="A7" s="15" t="s">
        <v>10</v>
      </c>
      <c r="B7" s="16" t="n">
        <f aca="false">'Juin 2020 à mai 2021'!B7-'Février à mai 2020'!B7</f>
        <v>0.299999999999999</v>
      </c>
      <c r="C7" s="16" t="n">
        <f aca="false">'Juin 2020 à mai 2021'!F7-'Février à mai 2020'!F7</f>
        <v>0.346060000000001</v>
      </c>
      <c r="D7" s="17" t="n">
        <f aca="false">B7*15</f>
        <v>4.49999999999998</v>
      </c>
      <c r="E7" s="17" t="n">
        <f aca="false">C7*15</f>
        <v>5.19090000000002</v>
      </c>
      <c r="F7" s="18" t="n">
        <f aca="false">B7*30</f>
        <v>8.99999999999997</v>
      </c>
      <c r="G7" s="18" t="n">
        <f aca="false">C7*30</f>
        <v>10.3818</v>
      </c>
      <c r="H7" s="19" t="n">
        <f aca="false">B7*45</f>
        <v>13.5</v>
      </c>
      <c r="I7" s="19" t="n">
        <f aca="false">C7*45</f>
        <v>15.5727000000001</v>
      </c>
    </row>
    <row r="8" customFormat="false" ht="12.8" hidden="false" customHeight="false" outlineLevel="0" collapsed="false">
      <c r="A8" s="15" t="s">
        <v>11</v>
      </c>
      <c r="B8" s="16" t="n">
        <f aca="false">'Juin 2020 à mai 2021'!B8-'Février à mai 2020'!B8</f>
        <v>0.350000000000001</v>
      </c>
      <c r="C8" s="16" t="n">
        <f aca="false">'Juin 2020 à mai 2021'!F8-'Février à mai 2020'!F8</f>
        <v>0.403320000000004</v>
      </c>
      <c r="D8" s="17" t="n">
        <f aca="false">B8*15</f>
        <v>5.25000000000002</v>
      </c>
      <c r="E8" s="17" t="n">
        <f aca="false">C8*15</f>
        <v>6.04980000000007</v>
      </c>
      <c r="F8" s="18" t="n">
        <f aca="false">B8*30</f>
        <v>10.5</v>
      </c>
      <c r="G8" s="18" t="n">
        <f aca="false">C8*30</f>
        <v>12.0996000000001</v>
      </c>
      <c r="H8" s="19" t="n">
        <f aca="false">B8*45</f>
        <v>15.7500000000001</v>
      </c>
      <c r="I8" s="19" t="n">
        <f aca="false">C8*45</f>
        <v>18.1494000000002</v>
      </c>
    </row>
    <row r="9" customFormat="false" ht="12.8" hidden="false" customHeight="false" outlineLevel="0" collapsed="false">
      <c r="A9" s="15" t="s">
        <v>12</v>
      </c>
      <c r="B9" s="16" t="n">
        <f aca="false">'Juin 2020 à mai 2021'!B9-'Février à mai 2020'!B9</f>
        <v>0.390000000000001</v>
      </c>
      <c r="C9" s="16" t="n">
        <f aca="false">'Juin 2020 à mai 2021'!F9-'Février à mai 2020'!F9</f>
        <v>0.448619999999998</v>
      </c>
      <c r="D9" s="17" t="n">
        <f aca="false">B9*15</f>
        <v>5.85000000000001</v>
      </c>
      <c r="E9" s="17" t="n">
        <f aca="false">C9*15</f>
        <v>6.72929999999997</v>
      </c>
      <c r="F9" s="18" t="n">
        <f aca="false">B9*30</f>
        <v>11.7</v>
      </c>
      <c r="G9" s="18" t="n">
        <f aca="false">C9*30</f>
        <v>13.4585999999999</v>
      </c>
      <c r="H9" s="19" t="n">
        <f aca="false">B9*45</f>
        <v>17.55</v>
      </c>
      <c r="I9" s="19" t="n">
        <f aca="false">C9*45</f>
        <v>20.1878999999999</v>
      </c>
    </row>
    <row r="10" customFormat="false" ht="7.45" hidden="false" customHeight="true" outlineLevel="0" collapsed="false">
      <c r="A10" s="6"/>
      <c r="B10" s="7"/>
      <c r="C10" s="7"/>
      <c r="D10" s="7"/>
      <c r="E10" s="7"/>
      <c r="F10" s="7"/>
      <c r="G10" s="7"/>
      <c r="H10" s="7"/>
      <c r="I10" s="7"/>
    </row>
    <row r="11" customFormat="false" ht="12.8" hidden="false" customHeight="false" outlineLevel="0" collapsed="false">
      <c r="A11" s="15" t="s">
        <v>13</v>
      </c>
      <c r="B11" s="16" t="n">
        <f aca="false">'Juin 2020 à mai 2021'!B11-'Février à mai 2020'!B11</f>
        <v>0.329999999999998</v>
      </c>
      <c r="C11" s="16" t="n">
        <f aca="false">'Juin 2020 à mai 2021'!F11-'Février à mai 2020'!F11</f>
        <v>0.370000000000001</v>
      </c>
      <c r="D11" s="17" t="n">
        <f aca="false">B11*15</f>
        <v>4.94999999999997</v>
      </c>
      <c r="E11" s="17" t="n">
        <f aca="false">C11*15</f>
        <v>5.55000000000002</v>
      </c>
      <c r="F11" s="18" t="n">
        <f aca="false">B11*30</f>
        <v>9.89999999999995</v>
      </c>
      <c r="G11" s="18" t="n">
        <f aca="false">C11*30</f>
        <v>11.1</v>
      </c>
      <c r="H11" s="19" t="n">
        <f aca="false">B11*45</f>
        <v>14.8499999999999</v>
      </c>
      <c r="I11" s="19" t="n">
        <f aca="false">C11*45</f>
        <v>16.65</v>
      </c>
    </row>
    <row r="12" customFormat="false" ht="12.8" hidden="false" customHeight="false" outlineLevel="0" collapsed="false">
      <c r="A12" s="15" t="s">
        <v>14</v>
      </c>
      <c r="B12" s="16" t="n">
        <f aca="false">'Juin 2020 à mai 2021'!B12-'Février à mai 2020'!B12</f>
        <v>0.41</v>
      </c>
      <c r="C12" s="16" t="n">
        <f aca="false">'Juin 2020 à mai 2021'!F12-'Février à mai 2020'!F12</f>
        <v>0.471820000000005</v>
      </c>
      <c r="D12" s="17" t="n">
        <f aca="false">B12*15</f>
        <v>6.15</v>
      </c>
      <c r="E12" s="17" t="n">
        <f aca="false">C12*15</f>
        <v>7.07730000000007</v>
      </c>
      <c r="F12" s="18" t="n">
        <f aca="false">B12*30</f>
        <v>12.3</v>
      </c>
      <c r="G12" s="18" t="n">
        <f aca="false">C12*30</f>
        <v>14.1546000000001</v>
      </c>
      <c r="H12" s="19" t="n">
        <f aca="false">B12*45</f>
        <v>18.45</v>
      </c>
      <c r="I12" s="19" t="n">
        <f aca="false">C12*45</f>
        <v>21.2319000000002</v>
      </c>
    </row>
    <row r="13" customFormat="false" ht="12.8" hidden="false" customHeight="false" outlineLevel="0" collapsed="false">
      <c r="A13" s="15" t="s">
        <v>15</v>
      </c>
      <c r="B13" s="16" t="n">
        <f aca="false">'Juin 2020 à mai 2021'!B13-'Février à mai 2020'!B13</f>
        <v>0.439999999999998</v>
      </c>
      <c r="C13" s="16" t="n">
        <f aca="false">'Juin 2020 à mai 2021'!F13-'Février à mai 2020'!F13</f>
        <v>0.500700000000002</v>
      </c>
      <c r="D13" s="17" t="n">
        <f aca="false">B13*15</f>
        <v>6.59999999999997</v>
      </c>
      <c r="E13" s="17" t="n">
        <f aca="false">C13*15</f>
        <v>7.51050000000003</v>
      </c>
      <c r="F13" s="18" t="n">
        <f aca="false">B13*30</f>
        <v>13.1999999999999</v>
      </c>
      <c r="G13" s="18" t="n">
        <f aca="false">C13*30</f>
        <v>15.0210000000001</v>
      </c>
      <c r="H13" s="19" t="n">
        <f aca="false">B13*45</f>
        <v>19.7999999999999</v>
      </c>
      <c r="I13" s="19" t="n">
        <f aca="false">C13*45</f>
        <v>22.5315000000001</v>
      </c>
    </row>
    <row r="14" customFormat="false" ht="7.45" hidden="false" customHeight="true" outlineLevel="0" collapsed="false">
      <c r="A14" s="6"/>
      <c r="B14" s="7"/>
      <c r="C14" s="7"/>
      <c r="D14" s="7"/>
      <c r="E14" s="7"/>
      <c r="F14" s="7"/>
      <c r="G14" s="7"/>
      <c r="H14" s="7"/>
      <c r="I14" s="7"/>
    </row>
    <row r="15" customFormat="false" ht="12.8" hidden="false" customHeight="false" outlineLevel="0" collapsed="false">
      <c r="A15" s="15" t="s">
        <v>16</v>
      </c>
      <c r="B15" s="16" t="n">
        <f aca="false">'Juin 2020 à mai 2021'!B15-'Février à mai 2020'!B15</f>
        <v>1.38999999999999</v>
      </c>
      <c r="C15" s="16" t="n">
        <f aca="false">'Juin 2020 à mai 2021'!F15-'Février à mai 2020'!F15</f>
        <v>1.59999999999999</v>
      </c>
      <c r="D15" s="17" t="n">
        <f aca="false">B15*15</f>
        <v>20.8499999999998</v>
      </c>
      <c r="E15" s="17" t="n">
        <f aca="false">C15*15</f>
        <v>23.9999999999999</v>
      </c>
      <c r="F15" s="18" t="n">
        <f aca="false">B15*30</f>
        <v>41.6999999999996</v>
      </c>
      <c r="G15" s="18" t="n">
        <f aca="false">C15*30</f>
        <v>47.9999999999998</v>
      </c>
      <c r="H15" s="19" t="n">
        <f aca="false">B15*45</f>
        <v>62.5499999999994</v>
      </c>
      <c r="I15" s="19" t="n">
        <f aca="false">C15*45</f>
        <v>71.9999999999997</v>
      </c>
    </row>
    <row r="19" customFormat="false" ht="18.65" hidden="false" customHeight="false" outlineLevel="0" collapsed="false">
      <c r="A19" s="8" t="s">
        <v>31</v>
      </c>
      <c r="B19" s="8"/>
      <c r="C19" s="8"/>
      <c r="D19" s="8"/>
      <c r="E19" s="8"/>
      <c r="F19" s="8"/>
      <c r="G19" s="8"/>
      <c r="H19" s="8"/>
      <c r="I19" s="8"/>
    </row>
    <row r="20" customFormat="false" ht="15" hidden="false" customHeight="false" outlineLevel="0" collapsed="false">
      <c r="A20" s="9" t="s">
        <v>1</v>
      </c>
      <c r="B20" s="10" t="s">
        <v>25</v>
      </c>
      <c r="C20" s="10"/>
      <c r="D20" s="11" t="s">
        <v>26</v>
      </c>
      <c r="E20" s="11"/>
      <c r="F20" s="12" t="s">
        <v>27</v>
      </c>
      <c r="G20" s="12"/>
      <c r="H20" s="13" t="s">
        <v>28</v>
      </c>
      <c r="I20" s="13"/>
    </row>
    <row r="21" customFormat="false" ht="12.8" hidden="false" customHeight="false" outlineLevel="0" collapsed="false">
      <c r="A21" s="9"/>
      <c r="B21" s="14" t="s">
        <v>29</v>
      </c>
      <c r="C21" s="14" t="s">
        <v>30</v>
      </c>
      <c r="D21" s="14" t="s">
        <v>29</v>
      </c>
      <c r="E21" s="14" t="s">
        <v>30</v>
      </c>
      <c r="F21" s="14" t="s">
        <v>29</v>
      </c>
      <c r="G21" s="14" t="s">
        <v>30</v>
      </c>
      <c r="H21" s="14" t="s">
        <v>29</v>
      </c>
      <c r="I21" s="14" t="s">
        <v>30</v>
      </c>
    </row>
    <row r="22" customFormat="false" ht="12.8" hidden="false" customHeight="false" outlineLevel="0" collapsed="false">
      <c r="A22" s="15" t="s">
        <v>8</v>
      </c>
      <c r="B22" s="16" t="n">
        <f aca="false">'Juin 2021 à mai 2022'!B4-'Février à mai 2020'!B4</f>
        <v>0.550000000000001</v>
      </c>
      <c r="C22" s="16" t="n">
        <f aca="false">'Juin 2021 à mai 2022'!F4-'Février à mai 2020'!F4</f>
        <v>0.619999999999999</v>
      </c>
      <c r="D22" s="17" t="n">
        <f aca="false">B22*15</f>
        <v>8.25000000000001</v>
      </c>
      <c r="E22" s="17" t="n">
        <f aca="false">C22*15</f>
        <v>9.29999999999999</v>
      </c>
      <c r="F22" s="18" t="n">
        <f aca="false">B22*30</f>
        <v>16.5</v>
      </c>
      <c r="G22" s="18" t="n">
        <f aca="false">C22*30</f>
        <v>18.6</v>
      </c>
      <c r="H22" s="19" t="n">
        <f aca="false">B22*45</f>
        <v>24.75</v>
      </c>
      <c r="I22" s="19" t="n">
        <f aca="false">C22*45</f>
        <v>27.9</v>
      </c>
    </row>
    <row r="23" customFormat="false" ht="12.8" hidden="false" customHeight="false" outlineLevel="0" collapsed="false">
      <c r="A23" s="15" t="s">
        <v>9</v>
      </c>
      <c r="B23" s="16" t="n">
        <f aca="false">'Juin 2021 à mai 2022'!B5-'Février à mai 2020'!B5</f>
        <v>0.57</v>
      </c>
      <c r="C23" s="16" t="n">
        <f aca="false">'Juin 2021 à mai 2022'!F5-'Février à mai 2020'!F5</f>
        <v>0.655560000000001</v>
      </c>
      <c r="D23" s="17" t="n">
        <f aca="false">B23*15</f>
        <v>8.55</v>
      </c>
      <c r="E23" s="17" t="n">
        <f aca="false">C23*15</f>
        <v>9.83340000000002</v>
      </c>
      <c r="F23" s="18" t="n">
        <f aca="false">B23*30</f>
        <v>17.1</v>
      </c>
      <c r="G23" s="18" t="n">
        <f aca="false">C23*30</f>
        <v>19.6668</v>
      </c>
      <c r="H23" s="19" t="n">
        <f aca="false">B23*45</f>
        <v>25.65</v>
      </c>
      <c r="I23" s="19" t="n">
        <f aca="false">C23*45</f>
        <v>29.5002000000001</v>
      </c>
    </row>
    <row r="24" customFormat="false" ht="7.45" hidden="false" customHeight="true" outlineLevel="0" collapsed="false">
      <c r="A24" s="6"/>
      <c r="B24" s="7"/>
      <c r="C24" s="7"/>
      <c r="D24" s="7"/>
      <c r="E24" s="7"/>
      <c r="F24" s="7"/>
      <c r="G24" s="7"/>
      <c r="H24" s="7"/>
      <c r="I24" s="7"/>
    </row>
    <row r="25" customFormat="false" ht="12.8" hidden="false" customHeight="false" outlineLevel="0" collapsed="false">
      <c r="A25" s="15" t="s">
        <v>10</v>
      </c>
      <c r="B25" s="16" t="n">
        <f aca="false">'Juin 2021 à mai 2022'!B7-'Février à mai 2020'!B7</f>
        <v>0.6</v>
      </c>
      <c r="C25" s="16" t="n">
        <f aca="false">'Juin 2021 à mai 2022'!F7-'Février à mai 2020'!F7</f>
        <v>0.686060000000001</v>
      </c>
      <c r="D25" s="17" t="n">
        <f aca="false">B25*15</f>
        <v>9</v>
      </c>
      <c r="E25" s="17" t="n">
        <f aca="false">C25*15</f>
        <v>10.2909</v>
      </c>
      <c r="F25" s="18" t="n">
        <f aca="false">B25*30</f>
        <v>18</v>
      </c>
      <c r="G25" s="18" t="n">
        <f aca="false">C25*30</f>
        <v>20.5818</v>
      </c>
      <c r="H25" s="19" t="n">
        <f aca="false">B25*45</f>
        <v>27</v>
      </c>
      <c r="I25" s="19" t="n">
        <f aca="false">C25*45</f>
        <v>30.8727000000001</v>
      </c>
    </row>
    <row r="26" customFormat="false" ht="12.8" hidden="false" customHeight="false" outlineLevel="0" collapsed="false">
      <c r="A26" s="15" t="s">
        <v>11</v>
      </c>
      <c r="B26" s="16" t="n">
        <f aca="false">'Juin 2021 à mai 2022'!B8-'Février à mai 2020'!B8</f>
        <v>0.710000000000001</v>
      </c>
      <c r="C26" s="16" t="n">
        <f aca="false">'Juin 2021 à mai 2022'!F8-'Février à mai 2020'!F8</f>
        <v>0.813320000000005</v>
      </c>
      <c r="D26" s="17" t="n">
        <f aca="false">B26*15</f>
        <v>10.65</v>
      </c>
      <c r="E26" s="17" t="n">
        <f aca="false">C26*15</f>
        <v>12.1998000000001</v>
      </c>
      <c r="F26" s="18" t="n">
        <f aca="false">B26*30</f>
        <v>21.3</v>
      </c>
      <c r="G26" s="18" t="n">
        <f aca="false">C26*30</f>
        <v>24.3996000000001</v>
      </c>
      <c r="H26" s="19" t="n">
        <f aca="false">B26*45</f>
        <v>31.95</v>
      </c>
      <c r="I26" s="19" t="n">
        <f aca="false">C26*45</f>
        <v>36.5994000000002</v>
      </c>
    </row>
    <row r="27" customFormat="false" ht="12.8" hidden="false" customHeight="false" outlineLevel="0" collapsed="false">
      <c r="A27" s="15" t="s">
        <v>12</v>
      </c>
      <c r="B27" s="16" t="n">
        <f aca="false">'Juin 2021 à mai 2022'!B9-'Février à mai 2020'!B9</f>
        <v>0.789999999999999</v>
      </c>
      <c r="C27" s="16" t="n">
        <f aca="false">'Juin 2021 à mai 2022'!F9-'Février à mai 2020'!F9</f>
        <v>0.908619999999999</v>
      </c>
      <c r="D27" s="17" t="n">
        <f aca="false">B27*15</f>
        <v>11.85</v>
      </c>
      <c r="E27" s="17" t="n">
        <f aca="false">C27*15</f>
        <v>13.6293</v>
      </c>
      <c r="F27" s="18" t="n">
        <f aca="false">B27*30</f>
        <v>23.7</v>
      </c>
      <c r="G27" s="18" t="n">
        <f aca="false">C27*30</f>
        <v>27.2586</v>
      </c>
      <c r="H27" s="19" t="n">
        <f aca="false">B27*45</f>
        <v>35.55</v>
      </c>
      <c r="I27" s="19" t="n">
        <f aca="false">C27*45</f>
        <v>40.8879</v>
      </c>
    </row>
    <row r="28" customFormat="false" ht="7.45" hidden="false" customHeight="true" outlineLevel="0" collapsed="false">
      <c r="A28" s="6"/>
      <c r="B28" s="7"/>
      <c r="C28" s="7"/>
      <c r="D28" s="7"/>
      <c r="E28" s="7"/>
      <c r="F28" s="7"/>
      <c r="G28" s="7"/>
      <c r="H28" s="7"/>
      <c r="I28" s="7"/>
    </row>
    <row r="29" customFormat="false" ht="12.8" hidden="false" customHeight="false" outlineLevel="0" collapsed="false">
      <c r="A29" s="15" t="s">
        <v>13</v>
      </c>
      <c r="B29" s="16" t="n">
        <f aca="false">'Juin 2021 à mai 2022'!B11-'Février à mai 2020'!B11</f>
        <v>0.66</v>
      </c>
      <c r="C29" s="16" t="n">
        <f aca="false">'Juin 2021 à mai 2022'!F11-'Février à mai 2020'!F11</f>
        <v>0.75</v>
      </c>
      <c r="D29" s="17" t="n">
        <f aca="false">B29*15</f>
        <v>9.9</v>
      </c>
      <c r="E29" s="17" t="n">
        <f aca="false">C29*15</f>
        <v>11.25</v>
      </c>
      <c r="F29" s="18" t="n">
        <f aca="false">B29*30</f>
        <v>19.8</v>
      </c>
      <c r="G29" s="18" t="n">
        <f aca="false">C29*30</f>
        <v>22.5</v>
      </c>
      <c r="H29" s="19" t="n">
        <f aca="false">B29*45</f>
        <v>29.7</v>
      </c>
      <c r="I29" s="19" t="n">
        <f aca="false">C29*45</f>
        <v>33.75</v>
      </c>
    </row>
    <row r="30" customFormat="false" ht="12.8" hidden="false" customHeight="false" outlineLevel="0" collapsed="false">
      <c r="A30" s="15" t="s">
        <v>14</v>
      </c>
      <c r="B30" s="16" t="n">
        <f aca="false">'Juin 2021 à mai 2022'!B12-'Février à mai 2020'!B12</f>
        <v>0.82</v>
      </c>
      <c r="C30" s="16" t="n">
        <f aca="false">'Juin 2021 à mai 2022'!F12-'Février à mai 2020'!F12</f>
        <v>0.941820000000003</v>
      </c>
      <c r="D30" s="17" t="n">
        <f aca="false">B30*15</f>
        <v>12.3</v>
      </c>
      <c r="E30" s="17" t="n">
        <f aca="false">C30*15</f>
        <v>14.1273000000001</v>
      </c>
      <c r="F30" s="18" t="n">
        <f aca="false">B30*30</f>
        <v>24.6</v>
      </c>
      <c r="G30" s="18" t="n">
        <f aca="false">C30*30</f>
        <v>28.2546000000001</v>
      </c>
      <c r="H30" s="19" t="n">
        <f aca="false">B30*45</f>
        <v>36.9</v>
      </c>
      <c r="I30" s="19" t="n">
        <f aca="false">C30*45</f>
        <v>42.3819000000002</v>
      </c>
    </row>
    <row r="31" customFormat="false" ht="12.8" hidden="false" customHeight="false" outlineLevel="0" collapsed="false">
      <c r="A31" s="15" t="s">
        <v>15</v>
      </c>
      <c r="B31" s="16" t="n">
        <f aca="false">'Juin 2021 à mai 2022'!B13-'Février à mai 2020'!B13</f>
        <v>0.890000000000001</v>
      </c>
      <c r="C31" s="16" t="n">
        <f aca="false">'Juin 2021 à mai 2022'!F13-'Février à mai 2020'!F13</f>
        <v>1.0107</v>
      </c>
      <c r="D31" s="17" t="n">
        <f aca="false">B31*15</f>
        <v>13.35</v>
      </c>
      <c r="E31" s="17" t="n">
        <f aca="false">C31*15</f>
        <v>15.1605000000001</v>
      </c>
      <c r="F31" s="18" t="n">
        <f aca="false">B31*30</f>
        <v>26.7</v>
      </c>
      <c r="G31" s="18" t="n">
        <f aca="false">C31*30</f>
        <v>30.3210000000001</v>
      </c>
      <c r="H31" s="19" t="n">
        <f aca="false">B31*45</f>
        <v>40.05</v>
      </c>
      <c r="I31" s="19" t="n">
        <f aca="false">C31*45</f>
        <v>45.4815000000002</v>
      </c>
    </row>
    <row r="32" customFormat="false" ht="7.45" hidden="false" customHeight="true" outlineLevel="0" collapsed="false">
      <c r="A32" s="6"/>
      <c r="B32" s="7"/>
      <c r="C32" s="7"/>
      <c r="D32" s="7"/>
      <c r="E32" s="7"/>
      <c r="F32" s="7"/>
      <c r="G32" s="7"/>
      <c r="H32" s="7"/>
      <c r="I32" s="7"/>
    </row>
    <row r="33" customFormat="false" ht="12.8" hidden="false" customHeight="false" outlineLevel="0" collapsed="false">
      <c r="A33" s="15" t="s">
        <v>16</v>
      </c>
      <c r="B33" s="16" t="n">
        <f aca="false">'Juin 2021 à mai 2022'!B15-'Février à mai 2020'!B15</f>
        <v>2.8</v>
      </c>
      <c r="C33" s="16" t="n">
        <f aca="false">'Juin 2021 à mai 2022'!F15-'Février à mai 2020'!F15</f>
        <v>3.22</v>
      </c>
      <c r="D33" s="17" t="n">
        <f aca="false">B33*15</f>
        <v>42</v>
      </c>
      <c r="E33" s="17" t="n">
        <f aca="false">C33*15</f>
        <v>48.3</v>
      </c>
      <c r="F33" s="18" t="n">
        <f aca="false">B33*30</f>
        <v>83.9999999999999</v>
      </c>
      <c r="G33" s="18" t="n">
        <f aca="false">C33*30</f>
        <v>96.6</v>
      </c>
      <c r="H33" s="19" t="n">
        <f aca="false">B33*45</f>
        <v>126</v>
      </c>
      <c r="I33" s="19" t="n">
        <f aca="false">C33*45</f>
        <v>144.9</v>
      </c>
    </row>
    <row r="37" customFormat="false" ht="18.65" hidden="false" customHeight="false" outlineLevel="0" collapsed="false">
      <c r="A37" s="8" t="s">
        <v>32</v>
      </c>
      <c r="B37" s="8"/>
      <c r="C37" s="8"/>
      <c r="D37" s="8"/>
      <c r="E37" s="8"/>
      <c r="F37" s="8"/>
      <c r="G37" s="8"/>
      <c r="H37" s="8"/>
      <c r="I37" s="8"/>
    </row>
    <row r="38" customFormat="false" ht="15" hidden="false" customHeight="false" outlineLevel="0" collapsed="false">
      <c r="A38" s="9" t="s">
        <v>1</v>
      </c>
      <c r="B38" s="10" t="s">
        <v>25</v>
      </c>
      <c r="C38" s="10"/>
      <c r="D38" s="11" t="s">
        <v>26</v>
      </c>
      <c r="E38" s="11"/>
      <c r="F38" s="12" t="s">
        <v>27</v>
      </c>
      <c r="G38" s="12"/>
      <c r="H38" s="13" t="s">
        <v>28</v>
      </c>
      <c r="I38" s="13"/>
    </row>
    <row r="39" customFormat="false" ht="12.8" hidden="false" customHeight="false" outlineLevel="0" collapsed="false">
      <c r="A39" s="9"/>
      <c r="B39" s="14" t="s">
        <v>29</v>
      </c>
      <c r="C39" s="14" t="s">
        <v>30</v>
      </c>
      <c r="D39" s="14" t="s">
        <v>29</v>
      </c>
      <c r="E39" s="14" t="s">
        <v>30</v>
      </c>
      <c r="F39" s="14" t="s">
        <v>29</v>
      </c>
      <c r="G39" s="14" t="s">
        <v>30</v>
      </c>
      <c r="H39" s="14" t="s">
        <v>29</v>
      </c>
      <c r="I39" s="14" t="s">
        <v>30</v>
      </c>
    </row>
    <row r="40" customFormat="false" ht="12.8" hidden="false" customHeight="false" outlineLevel="0" collapsed="false">
      <c r="A40" s="15" t="s">
        <v>8</v>
      </c>
      <c r="B40" s="16" t="n">
        <f aca="false">'Juin 2022 à mai 2023'!B4-'Février à mai 2020'!B4</f>
        <v>0.83</v>
      </c>
      <c r="C40" s="16" t="n">
        <f aca="false">'Juin 2022 à mai 2023'!F4-'Février à mai 2020'!F4</f>
        <v>1.05</v>
      </c>
      <c r="D40" s="17" t="n">
        <f aca="false">B40*15</f>
        <v>12.45</v>
      </c>
      <c r="E40" s="17" t="n">
        <f aca="false">C40*15</f>
        <v>15.75</v>
      </c>
      <c r="F40" s="18" t="n">
        <f aca="false">B40*30</f>
        <v>24.9</v>
      </c>
      <c r="G40" s="18" t="n">
        <f aca="false">C40*30</f>
        <v>31.5</v>
      </c>
      <c r="H40" s="19" t="n">
        <f aca="false">B40*45</f>
        <v>37.35</v>
      </c>
      <c r="I40" s="19" t="n">
        <f aca="false">C40*45</f>
        <v>47.25</v>
      </c>
    </row>
    <row r="41" customFormat="false" ht="12.8" hidden="false" customHeight="false" outlineLevel="0" collapsed="false">
      <c r="A41" s="15" t="s">
        <v>9</v>
      </c>
      <c r="B41" s="16" t="n">
        <f aca="false">'Juin 2022 à mai 2023'!B5-'Février à mai 2020'!B5</f>
        <v>0.859999999999999</v>
      </c>
      <c r="C41" s="16" t="n">
        <f aca="false">'Juin 2022 à mai 2023'!F5-'Février à mai 2020'!F5</f>
        <v>1.09556</v>
      </c>
      <c r="D41" s="17" t="n">
        <f aca="false">B41*15</f>
        <v>12.9</v>
      </c>
      <c r="E41" s="17" t="n">
        <f aca="false">C41*15</f>
        <v>16.4334</v>
      </c>
      <c r="F41" s="18" t="n">
        <f aca="false">B41*30</f>
        <v>25.8</v>
      </c>
      <c r="G41" s="18" t="n">
        <f aca="false">C41*30</f>
        <v>32.8668000000001</v>
      </c>
      <c r="H41" s="19" t="n">
        <f aca="false">B41*45</f>
        <v>38.7</v>
      </c>
      <c r="I41" s="19" t="n">
        <f aca="false">C41*45</f>
        <v>49.3002000000001</v>
      </c>
    </row>
    <row r="42" customFormat="false" ht="7.45" hidden="false" customHeight="true" outlineLevel="0" collapsed="false">
      <c r="A42" s="6"/>
      <c r="B42" s="7"/>
      <c r="C42" s="7"/>
      <c r="D42" s="7"/>
      <c r="E42" s="7"/>
      <c r="F42" s="7"/>
      <c r="G42" s="7"/>
      <c r="H42" s="7"/>
      <c r="I42" s="7"/>
    </row>
    <row r="43" customFormat="false" ht="12.8" hidden="false" customHeight="false" outlineLevel="0" collapsed="false">
      <c r="A43" s="15" t="s">
        <v>10</v>
      </c>
      <c r="B43" s="16" t="n">
        <f aca="false">'Juin 2022 à mai 2023'!B7-'Février à mai 2020'!B7</f>
        <v>0.91</v>
      </c>
      <c r="C43" s="16" t="n">
        <f aca="false">'Juin 2022 à mai 2023'!F7-'Février à mai 2020'!F7</f>
        <v>1.15606</v>
      </c>
      <c r="D43" s="17" t="n">
        <f aca="false">B43*15</f>
        <v>13.65</v>
      </c>
      <c r="E43" s="17" t="n">
        <f aca="false">C43*15</f>
        <v>17.3409</v>
      </c>
      <c r="F43" s="18" t="n">
        <f aca="false">B43*30</f>
        <v>27.3</v>
      </c>
      <c r="G43" s="18" t="n">
        <f aca="false">C43*30</f>
        <v>34.6818</v>
      </c>
      <c r="H43" s="19" t="n">
        <f aca="false">B43*45</f>
        <v>40.95</v>
      </c>
      <c r="I43" s="19" t="n">
        <f aca="false">C43*45</f>
        <v>52.0227</v>
      </c>
    </row>
    <row r="44" customFormat="false" ht="12.8" hidden="false" customHeight="false" outlineLevel="0" collapsed="false">
      <c r="A44" s="15" t="s">
        <v>11</v>
      </c>
      <c r="B44" s="16" t="n">
        <f aca="false">'Juin 2022 à mai 2023'!B8-'Février à mai 2020'!B8</f>
        <v>1.08</v>
      </c>
      <c r="C44" s="16" t="n">
        <f aca="false">'Juin 2022 à mai 2023'!F8-'Février à mai 2020'!F8</f>
        <v>1.37332</v>
      </c>
      <c r="D44" s="17" t="n">
        <f aca="false">B44*15</f>
        <v>16.2</v>
      </c>
      <c r="E44" s="17" t="n">
        <f aca="false">C44*15</f>
        <v>20.5998</v>
      </c>
      <c r="F44" s="18" t="n">
        <f aca="false">B44*30</f>
        <v>32.4000000000001</v>
      </c>
      <c r="G44" s="18" t="n">
        <f aca="false">C44*30</f>
        <v>41.1996000000001</v>
      </c>
      <c r="H44" s="19" t="n">
        <f aca="false">B44*45</f>
        <v>48.6000000000001</v>
      </c>
      <c r="I44" s="19" t="n">
        <f aca="false">C44*45</f>
        <v>61.7994000000001</v>
      </c>
    </row>
    <row r="45" customFormat="false" ht="12.8" hidden="false" customHeight="false" outlineLevel="0" collapsed="false">
      <c r="A45" s="15" t="s">
        <v>12</v>
      </c>
      <c r="B45" s="16" t="n">
        <f aca="false">'Juin 2022 à mai 2023'!B9-'Février à mai 2020'!B9</f>
        <v>1.2</v>
      </c>
      <c r="C45" s="16" t="n">
        <f aca="false">'Juin 2022 à mai 2023'!F9-'Février à mai 2020'!F9</f>
        <v>1.53862</v>
      </c>
      <c r="D45" s="17" t="n">
        <f aca="false">B45*15</f>
        <v>18</v>
      </c>
      <c r="E45" s="17" t="n">
        <f aca="false">C45*15</f>
        <v>23.0793</v>
      </c>
      <c r="F45" s="18" t="n">
        <f aca="false">B45*30</f>
        <v>36</v>
      </c>
      <c r="G45" s="18" t="n">
        <f aca="false">C45*30</f>
        <v>46.1586000000001</v>
      </c>
      <c r="H45" s="19" t="n">
        <f aca="false">B45*45</f>
        <v>54</v>
      </c>
      <c r="I45" s="19" t="n">
        <f aca="false">C45*45</f>
        <v>69.2379000000001</v>
      </c>
    </row>
    <row r="46" customFormat="false" ht="7.45" hidden="false" customHeight="true" outlineLevel="0" collapsed="false">
      <c r="A46" s="6"/>
      <c r="B46" s="7"/>
      <c r="C46" s="7"/>
      <c r="D46" s="7"/>
      <c r="E46" s="7"/>
      <c r="F46" s="7"/>
      <c r="G46" s="7"/>
      <c r="H46" s="7"/>
      <c r="I46" s="7"/>
    </row>
    <row r="47" customFormat="false" ht="12.8" hidden="false" customHeight="false" outlineLevel="0" collapsed="false">
      <c r="A47" s="15" t="s">
        <v>13</v>
      </c>
      <c r="B47" s="16" t="n">
        <f aca="false">'Juin 2022 à mai 2023'!B11-'Février à mai 2020'!B11</f>
        <v>1</v>
      </c>
      <c r="C47" s="16" t="n">
        <f aca="false">'Juin 2022 à mai 2023'!F11-'Février à mai 2020'!F11</f>
        <v>1.27</v>
      </c>
      <c r="D47" s="17" t="n">
        <f aca="false">B47*15</f>
        <v>15</v>
      </c>
      <c r="E47" s="17" t="n">
        <f aca="false">C47*15</f>
        <v>19.05</v>
      </c>
      <c r="F47" s="18" t="n">
        <f aca="false">B47*30</f>
        <v>30</v>
      </c>
      <c r="G47" s="18" t="n">
        <f aca="false">C47*30</f>
        <v>38.1</v>
      </c>
      <c r="H47" s="19" t="n">
        <f aca="false">B47*45</f>
        <v>45</v>
      </c>
      <c r="I47" s="19" t="n">
        <f aca="false">C47*45</f>
        <v>57.15</v>
      </c>
    </row>
    <row r="48" customFormat="false" ht="12.8" hidden="false" customHeight="false" outlineLevel="0" collapsed="false">
      <c r="A48" s="15" t="s">
        <v>14</v>
      </c>
      <c r="B48" s="16" t="n">
        <f aca="false">'Juin 2022 à mai 2023'!B12-'Février à mai 2020'!B12</f>
        <v>1.24</v>
      </c>
      <c r="C48" s="16" t="n">
        <f aca="false">'Juin 2022 à mai 2023'!F12-'Février à mai 2020'!F12</f>
        <v>1.59182000000001</v>
      </c>
      <c r="D48" s="17" t="n">
        <f aca="false">B48*15</f>
        <v>18.6</v>
      </c>
      <c r="E48" s="17" t="n">
        <f aca="false">C48*15</f>
        <v>23.8773000000001</v>
      </c>
      <c r="F48" s="18" t="n">
        <f aca="false">B48*30</f>
        <v>37.2000000000001</v>
      </c>
      <c r="G48" s="18" t="n">
        <f aca="false">C48*30</f>
        <v>47.7546000000002</v>
      </c>
      <c r="H48" s="19" t="n">
        <f aca="false">B48*45</f>
        <v>55.8000000000001</v>
      </c>
      <c r="I48" s="19" t="n">
        <f aca="false">C48*45</f>
        <v>71.6319000000003</v>
      </c>
    </row>
    <row r="49" customFormat="false" ht="12.8" hidden="false" customHeight="false" outlineLevel="0" collapsed="false">
      <c r="A49" s="15" t="s">
        <v>15</v>
      </c>
      <c r="B49" s="16" t="n">
        <f aca="false">'Juin 2022 à mai 2023'!B13-'Février à mai 2020'!B13</f>
        <v>1.35</v>
      </c>
      <c r="C49" s="16" t="n">
        <f aca="false">'Juin 2022 à mai 2023'!F13-'Février à mai 2020'!F13</f>
        <v>1.7207</v>
      </c>
      <c r="D49" s="17" t="n">
        <f aca="false">B49*15</f>
        <v>20.25</v>
      </c>
      <c r="E49" s="17" t="n">
        <f aca="false">C49*15</f>
        <v>25.8105</v>
      </c>
      <c r="F49" s="18" t="n">
        <f aca="false">B49*30</f>
        <v>40.4999999999999</v>
      </c>
      <c r="G49" s="18" t="n">
        <f aca="false">C49*30</f>
        <v>51.621</v>
      </c>
      <c r="H49" s="19" t="n">
        <f aca="false">B49*45</f>
        <v>60.7499999999999</v>
      </c>
      <c r="I49" s="19" t="n">
        <f aca="false">C49*45</f>
        <v>77.4315</v>
      </c>
    </row>
    <row r="50" customFormat="false" ht="7.45" hidden="false" customHeight="true" outlineLevel="0" collapsed="false">
      <c r="A50" s="6"/>
      <c r="B50" s="7"/>
      <c r="C50" s="7"/>
      <c r="D50" s="7"/>
      <c r="E50" s="7"/>
      <c r="F50" s="7"/>
      <c r="G50" s="7"/>
      <c r="H50" s="7"/>
      <c r="I50" s="7"/>
    </row>
    <row r="51" customFormat="false" ht="12.8" hidden="false" customHeight="false" outlineLevel="0" collapsed="false">
      <c r="A51" s="15" t="s">
        <v>16</v>
      </c>
      <c r="B51" s="16" t="n">
        <f aca="false">'Juin 2022 à mai 2023'!B15-'Février à mai 2020'!B15</f>
        <v>4.24</v>
      </c>
      <c r="C51" s="16" t="n">
        <f aca="false">'Juin 2022 à mai 2023'!F15-'Février à mai 2020'!F15</f>
        <v>5.41</v>
      </c>
      <c r="D51" s="17" t="n">
        <f aca="false">B51*15</f>
        <v>63.5999999999999</v>
      </c>
      <c r="E51" s="17" t="n">
        <f aca="false">C51*15</f>
        <v>81.15</v>
      </c>
      <c r="F51" s="18" t="n">
        <f aca="false">B51*30</f>
        <v>127.2</v>
      </c>
      <c r="G51" s="18" t="n">
        <f aca="false">C51*30</f>
        <v>162.3</v>
      </c>
      <c r="H51" s="19" t="n">
        <f aca="false">B51*45</f>
        <v>190.8</v>
      </c>
      <c r="I51" s="19" t="n">
        <f aca="false">C51*45</f>
        <v>243.45</v>
      </c>
    </row>
  </sheetData>
  <sheetProtection sheet="true" password="8079" objects="true" scenarios="true"/>
  <mergeCells count="18">
    <mergeCell ref="A1:I1"/>
    <mergeCell ref="A2:A3"/>
    <mergeCell ref="B2:C2"/>
    <mergeCell ref="D2:E2"/>
    <mergeCell ref="F2:G2"/>
    <mergeCell ref="H2:I2"/>
    <mergeCell ref="A19:I19"/>
    <mergeCell ref="A20:A21"/>
    <mergeCell ref="B20:C20"/>
    <mergeCell ref="D20:E20"/>
    <mergeCell ref="F20:G20"/>
    <mergeCell ref="H20:I20"/>
    <mergeCell ref="A37:I37"/>
    <mergeCell ref="A38:A39"/>
    <mergeCell ref="B38:C38"/>
    <mergeCell ref="D38:E38"/>
    <mergeCell ref="F38:G38"/>
    <mergeCell ref="H38:I3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5.98"/>
    <col collapsed="false" customWidth="true" hidden="false" outlineLevel="0" max="21" min="2" style="0" width="14.72"/>
    <col collapsed="false" customWidth="true" hidden="false" outlineLevel="0" max="22" min="22" style="0" width="1.39"/>
    <col collapsed="false" customWidth="true" hidden="false" outlineLevel="0" max="24" min="24" style="0" width="1.39"/>
  </cols>
  <sheetData>
    <row r="1" customFormat="false" ht="19.7" hidden="false" customHeight="false" outlineLevel="0" collapsed="false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customFormat="false" ht="52.2" hidden="false" customHeight="true" outlineLevel="0" collapsed="false">
      <c r="A2" s="8"/>
      <c r="B2" s="21" t="s">
        <v>34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6"/>
      <c r="W2" s="6"/>
      <c r="X2" s="6"/>
    </row>
    <row r="3" customFormat="false" ht="19.4" hidden="false" customHeight="true" outlineLevel="0" collapsed="false">
      <c r="A3" s="8"/>
      <c r="B3" s="22" t="s">
        <v>35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6"/>
      <c r="W3" s="6"/>
      <c r="X3" s="6"/>
    </row>
    <row r="4" customFormat="false" ht="19.7" hidden="false" customHeight="true" outlineLevel="0" collapsed="false">
      <c r="A4" s="23" t="s">
        <v>36</v>
      </c>
      <c r="B4" s="24" t="s">
        <v>37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6"/>
      <c r="W4" s="25" t="s">
        <v>38</v>
      </c>
      <c r="X4" s="6"/>
    </row>
    <row r="5" customFormat="false" ht="15" hidden="false" customHeight="false" outlineLevel="0" collapsed="false">
      <c r="A5" s="23"/>
      <c r="B5" s="26" t="s">
        <v>39</v>
      </c>
      <c r="C5" s="26"/>
      <c r="D5" s="26"/>
      <c r="E5" s="26"/>
      <c r="F5" s="10" t="s">
        <v>40</v>
      </c>
      <c r="G5" s="10"/>
      <c r="H5" s="27" t="s">
        <v>41</v>
      </c>
      <c r="I5" s="27"/>
      <c r="J5" s="26" t="s">
        <v>42</v>
      </c>
      <c r="K5" s="26"/>
      <c r="L5" s="26"/>
      <c r="M5" s="26"/>
      <c r="N5" s="10" t="s">
        <v>43</v>
      </c>
      <c r="O5" s="10"/>
      <c r="P5" s="27" t="s">
        <v>44</v>
      </c>
      <c r="Q5" s="27"/>
      <c r="R5" s="26" t="s">
        <v>45</v>
      </c>
      <c r="S5" s="26"/>
      <c r="T5" s="26"/>
      <c r="U5" s="26"/>
      <c r="V5" s="6"/>
      <c r="W5" s="25"/>
      <c r="X5" s="6"/>
    </row>
    <row r="6" customFormat="false" ht="12.8" hidden="false" customHeight="true" outlineLevel="0" collapsed="false">
      <c r="A6" s="23"/>
      <c r="B6" s="25" t="s">
        <v>46</v>
      </c>
      <c r="C6" s="25"/>
      <c r="D6" s="25" t="s">
        <v>47</v>
      </c>
      <c r="E6" s="25"/>
      <c r="F6" s="28" t="s">
        <v>48</v>
      </c>
      <c r="G6" s="28" t="s">
        <v>49</v>
      </c>
      <c r="H6" s="28" t="s">
        <v>48</v>
      </c>
      <c r="I6" s="28" t="s">
        <v>49</v>
      </c>
      <c r="J6" s="25" t="s">
        <v>46</v>
      </c>
      <c r="K6" s="25"/>
      <c r="L6" s="25" t="s">
        <v>47</v>
      </c>
      <c r="M6" s="25"/>
      <c r="N6" s="28" t="s">
        <v>48</v>
      </c>
      <c r="O6" s="28" t="s">
        <v>49</v>
      </c>
      <c r="P6" s="28" t="s">
        <v>48</v>
      </c>
      <c r="Q6" s="28" t="s">
        <v>49</v>
      </c>
      <c r="R6" s="25" t="s">
        <v>46</v>
      </c>
      <c r="S6" s="25"/>
      <c r="T6" s="25" t="s">
        <v>47</v>
      </c>
      <c r="U6" s="25"/>
      <c r="V6" s="6"/>
      <c r="W6" s="25"/>
      <c r="X6" s="6"/>
    </row>
    <row r="7" customFormat="false" ht="12.8" hidden="false" customHeight="true" outlineLevel="0" collapsed="false">
      <c r="A7" s="9"/>
      <c r="B7" s="25" t="s">
        <v>48</v>
      </c>
      <c r="C7" s="25" t="s">
        <v>49</v>
      </c>
      <c r="D7" s="25" t="s">
        <v>48</v>
      </c>
      <c r="E7" s="25" t="s">
        <v>49</v>
      </c>
      <c r="F7" s="28"/>
      <c r="G7" s="28"/>
      <c r="H7" s="28"/>
      <c r="I7" s="28"/>
      <c r="J7" s="25" t="s">
        <v>48</v>
      </c>
      <c r="K7" s="25" t="s">
        <v>49</v>
      </c>
      <c r="L7" s="25" t="s">
        <v>48</v>
      </c>
      <c r="M7" s="25" t="s">
        <v>49</v>
      </c>
      <c r="N7" s="28"/>
      <c r="O7" s="28"/>
      <c r="P7" s="28"/>
      <c r="Q7" s="28"/>
      <c r="R7" s="25" t="s">
        <v>48</v>
      </c>
      <c r="S7" s="25" t="s">
        <v>49</v>
      </c>
      <c r="T7" s="25" t="s">
        <v>48</v>
      </c>
      <c r="U7" s="25" t="s">
        <v>49</v>
      </c>
      <c r="V7" s="6"/>
      <c r="W7" s="6"/>
      <c r="X7" s="6"/>
    </row>
    <row r="8" customFormat="false" ht="12.8" hidden="false" customHeight="false" outlineLevel="0" collapsed="false">
      <c r="A8" s="29" t="s">
        <v>8</v>
      </c>
      <c r="B8" s="30"/>
      <c r="C8" s="18" t="n">
        <f aca="false">B8*0</f>
        <v>0</v>
      </c>
      <c r="D8" s="30"/>
      <c r="E8" s="18" t="n">
        <f aca="false">D8*'Calculs rétro'!C4</f>
        <v>0</v>
      </c>
      <c r="F8" s="30"/>
      <c r="G8" s="16" t="n">
        <f aca="false">F8*'Calculs rétro'!C4</f>
        <v>0</v>
      </c>
      <c r="H8" s="30"/>
      <c r="I8" s="17" t="n">
        <f aca="false">H8*'Calculs rétro'!C4</f>
        <v>0</v>
      </c>
      <c r="J8" s="30"/>
      <c r="K8" s="18" t="n">
        <f aca="false">J8*'Calculs rétro'!C4</f>
        <v>0</v>
      </c>
      <c r="L8" s="30"/>
      <c r="M8" s="18" t="n">
        <f aca="false">L8*'Calculs rétro'!C22</f>
        <v>0</v>
      </c>
      <c r="N8" s="30"/>
      <c r="O8" s="16" t="n">
        <f aca="false">N8*'Calculs rétro'!C22</f>
        <v>0</v>
      </c>
      <c r="P8" s="30"/>
      <c r="Q8" s="17" t="n">
        <f aca="false">P8*'Calculs rétro'!C22</f>
        <v>0</v>
      </c>
      <c r="R8" s="30"/>
      <c r="S8" s="18" t="n">
        <f aca="false">R8*'Calculs rétro'!C22</f>
        <v>0</v>
      </c>
      <c r="T8" s="30"/>
      <c r="U8" s="18" t="n">
        <f aca="false">T8*'Calculs rétro'!C40</f>
        <v>0</v>
      </c>
      <c r="V8" s="6"/>
      <c r="W8" s="31" t="n">
        <f aca="false">SUM(C8,E8,G8,I8,K8,M8,O8,Q8,S8,U8)</f>
        <v>0</v>
      </c>
      <c r="X8" s="6"/>
    </row>
    <row r="9" customFormat="false" ht="12.8" hidden="false" customHeight="false" outlineLevel="0" collapsed="false">
      <c r="A9" s="29" t="s">
        <v>9</v>
      </c>
      <c r="B9" s="30"/>
      <c r="C9" s="18" t="n">
        <f aca="false">B9*0</f>
        <v>0</v>
      </c>
      <c r="D9" s="30"/>
      <c r="E9" s="18" t="n">
        <f aca="false">D9*'Calculs rétro'!C5</f>
        <v>0</v>
      </c>
      <c r="F9" s="30"/>
      <c r="G9" s="16" t="n">
        <f aca="false">F9*'Calculs rétro'!C5</f>
        <v>0</v>
      </c>
      <c r="H9" s="30"/>
      <c r="I9" s="17" t="n">
        <f aca="false">H9*'Calculs rétro'!C5</f>
        <v>0</v>
      </c>
      <c r="J9" s="30"/>
      <c r="K9" s="18" t="n">
        <f aca="false">J9*'Calculs rétro'!C5</f>
        <v>0</v>
      </c>
      <c r="L9" s="30"/>
      <c r="M9" s="18" t="n">
        <f aca="false">L9*'Calculs rétro'!C23</f>
        <v>0</v>
      </c>
      <c r="N9" s="30"/>
      <c r="O9" s="16" t="n">
        <f aca="false">N9*'Calculs rétro'!C23</f>
        <v>0</v>
      </c>
      <c r="P9" s="30"/>
      <c r="Q9" s="17" t="n">
        <f aca="false">P9*'Calculs rétro'!C23</f>
        <v>0</v>
      </c>
      <c r="R9" s="30"/>
      <c r="S9" s="18" t="n">
        <f aca="false">R9*'Calculs rétro'!C23</f>
        <v>0</v>
      </c>
      <c r="T9" s="30"/>
      <c r="U9" s="18" t="n">
        <f aca="false">T9*'Calculs rétro'!C41</f>
        <v>0</v>
      </c>
      <c r="V9" s="6"/>
      <c r="W9" s="31" t="n">
        <f aca="false">SUM(C9,E9,G9,I9,K9,M9,O9,Q9,S9,U9)</f>
        <v>0</v>
      </c>
      <c r="X9" s="6"/>
    </row>
    <row r="10" customFormat="false" ht="7.45" hidden="false" customHeight="true" outlineLevel="0" collapsed="false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6"/>
      <c r="W10" s="6"/>
      <c r="X10" s="6"/>
    </row>
    <row r="11" customFormat="false" ht="12.8" hidden="false" customHeight="false" outlineLevel="0" collapsed="false">
      <c r="A11" s="29" t="s">
        <v>10</v>
      </c>
      <c r="B11" s="30"/>
      <c r="C11" s="18" t="n">
        <f aca="false">B11*0</f>
        <v>0</v>
      </c>
      <c r="D11" s="30"/>
      <c r="E11" s="18" t="n">
        <f aca="false">D11*'Calculs rétro'!C7</f>
        <v>0</v>
      </c>
      <c r="F11" s="30"/>
      <c r="G11" s="16" t="n">
        <f aca="false">F11*'Calculs rétro'!C7</f>
        <v>0</v>
      </c>
      <c r="H11" s="30"/>
      <c r="I11" s="17" t="n">
        <f aca="false">H11*'Calculs rétro'!C7</f>
        <v>0</v>
      </c>
      <c r="J11" s="30"/>
      <c r="K11" s="18" t="n">
        <f aca="false">J11*'Calculs rétro'!C7</f>
        <v>0</v>
      </c>
      <c r="L11" s="30"/>
      <c r="M11" s="18" t="n">
        <f aca="false">L11*'Calculs rétro'!C25</f>
        <v>0</v>
      </c>
      <c r="N11" s="30"/>
      <c r="O11" s="16" t="n">
        <f aca="false">N11*'Calculs rétro'!C25</f>
        <v>0</v>
      </c>
      <c r="P11" s="30"/>
      <c r="Q11" s="17" t="n">
        <f aca="false">P11*'Calculs rétro'!C25</f>
        <v>0</v>
      </c>
      <c r="R11" s="30"/>
      <c r="S11" s="18" t="n">
        <f aca="false">R11*'Calculs rétro'!C25</f>
        <v>0</v>
      </c>
      <c r="T11" s="30"/>
      <c r="U11" s="18" t="n">
        <f aca="false">T11*'Calculs rétro'!C43</f>
        <v>0</v>
      </c>
      <c r="V11" s="6"/>
      <c r="W11" s="31" t="n">
        <f aca="false">SUM(C11,E11,G11,I11,K11,M11,O11,Q11,S11,U11)</f>
        <v>0</v>
      </c>
      <c r="X11" s="6"/>
    </row>
    <row r="12" customFormat="false" ht="12.8" hidden="false" customHeight="false" outlineLevel="0" collapsed="false">
      <c r="A12" s="29" t="s">
        <v>11</v>
      </c>
      <c r="B12" s="30"/>
      <c r="C12" s="18" t="n">
        <f aca="false">B12*0</f>
        <v>0</v>
      </c>
      <c r="D12" s="30"/>
      <c r="E12" s="18" t="n">
        <f aca="false">D12*'Calculs rétro'!C8</f>
        <v>0</v>
      </c>
      <c r="F12" s="30"/>
      <c r="G12" s="16" t="n">
        <f aca="false">F12*'Calculs rétro'!C8</f>
        <v>0</v>
      </c>
      <c r="H12" s="30"/>
      <c r="I12" s="17" t="n">
        <f aca="false">H12*'Calculs rétro'!C8</f>
        <v>0</v>
      </c>
      <c r="J12" s="30"/>
      <c r="K12" s="18" t="n">
        <f aca="false">J12*'Calculs rétro'!C8</f>
        <v>0</v>
      </c>
      <c r="L12" s="30"/>
      <c r="M12" s="18" t="n">
        <f aca="false">L12*'Calculs rétro'!C26</f>
        <v>0</v>
      </c>
      <c r="N12" s="30"/>
      <c r="O12" s="16" t="n">
        <f aca="false">N12*'Calculs rétro'!C26</f>
        <v>0</v>
      </c>
      <c r="P12" s="30"/>
      <c r="Q12" s="17" t="n">
        <f aca="false">P12*'Calculs rétro'!C26</f>
        <v>0</v>
      </c>
      <c r="R12" s="30"/>
      <c r="S12" s="18" t="n">
        <f aca="false">R12*'Calculs rétro'!C26</f>
        <v>0</v>
      </c>
      <c r="T12" s="30"/>
      <c r="U12" s="18" t="n">
        <f aca="false">T12*'Calculs rétro'!C44</f>
        <v>0</v>
      </c>
      <c r="V12" s="6"/>
      <c r="W12" s="31" t="n">
        <f aca="false">SUM(C12,E12,G12,I12,K12,M12,O12,Q12,S12,U12)</f>
        <v>0</v>
      </c>
      <c r="X12" s="6"/>
    </row>
    <row r="13" customFormat="false" ht="12.8" hidden="false" customHeight="false" outlineLevel="0" collapsed="false">
      <c r="A13" s="29" t="s">
        <v>12</v>
      </c>
      <c r="B13" s="30"/>
      <c r="C13" s="18" t="n">
        <f aca="false">B13*0</f>
        <v>0</v>
      </c>
      <c r="D13" s="30"/>
      <c r="E13" s="18" t="n">
        <f aca="false">D13*'Calculs rétro'!C9</f>
        <v>0</v>
      </c>
      <c r="F13" s="30"/>
      <c r="G13" s="16" t="n">
        <f aca="false">F13*'Calculs rétro'!C9</f>
        <v>0</v>
      </c>
      <c r="H13" s="30"/>
      <c r="I13" s="17" t="n">
        <f aca="false">H13*'Calculs rétro'!C9</f>
        <v>0</v>
      </c>
      <c r="J13" s="30"/>
      <c r="K13" s="18" t="n">
        <f aca="false">J13*'Calculs rétro'!C9</f>
        <v>0</v>
      </c>
      <c r="L13" s="30"/>
      <c r="M13" s="18" t="n">
        <f aca="false">L13*'Calculs rétro'!C27</f>
        <v>0</v>
      </c>
      <c r="N13" s="30"/>
      <c r="O13" s="16" t="n">
        <f aca="false">N13*'Calculs rétro'!C27</f>
        <v>0</v>
      </c>
      <c r="P13" s="30"/>
      <c r="Q13" s="17" t="n">
        <f aca="false">P13*'Calculs rétro'!C27</f>
        <v>0</v>
      </c>
      <c r="R13" s="30"/>
      <c r="S13" s="18" t="n">
        <f aca="false">R13*'Calculs rétro'!C27</f>
        <v>0</v>
      </c>
      <c r="T13" s="30"/>
      <c r="U13" s="18" t="n">
        <f aca="false">T13*'Calculs rétro'!C45</f>
        <v>0</v>
      </c>
      <c r="V13" s="6"/>
      <c r="W13" s="31" t="n">
        <f aca="false">SUM(C13,E13,G13,I13,K13,M13,O13,Q13,S13,U13)</f>
        <v>0</v>
      </c>
      <c r="X13" s="6"/>
    </row>
    <row r="14" customFormat="false" ht="7.45" hidden="false" customHeight="true" outlineLevel="0" collapsed="false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6"/>
      <c r="W14" s="6"/>
      <c r="X14" s="6"/>
    </row>
    <row r="15" customFormat="false" ht="12.8" hidden="false" customHeight="false" outlineLevel="0" collapsed="false">
      <c r="A15" s="29" t="s">
        <v>13</v>
      </c>
      <c r="B15" s="30"/>
      <c r="C15" s="18" t="n">
        <f aca="false">B15*0</f>
        <v>0</v>
      </c>
      <c r="D15" s="30"/>
      <c r="E15" s="18" t="n">
        <f aca="false">D15*'Calculs rétro'!C11</f>
        <v>0</v>
      </c>
      <c r="F15" s="30"/>
      <c r="G15" s="16" t="n">
        <f aca="false">F15*'Calculs rétro'!C11</f>
        <v>0</v>
      </c>
      <c r="H15" s="30"/>
      <c r="I15" s="17" t="n">
        <f aca="false">H15*'Calculs rétro'!C11</f>
        <v>0</v>
      </c>
      <c r="J15" s="30"/>
      <c r="K15" s="18" t="n">
        <f aca="false">J15*'Calculs rétro'!C11</f>
        <v>0</v>
      </c>
      <c r="L15" s="30"/>
      <c r="M15" s="18" t="n">
        <f aca="false">L15*'Calculs rétro'!C29</f>
        <v>0</v>
      </c>
      <c r="N15" s="30"/>
      <c r="O15" s="16" t="n">
        <f aca="false">N15*'Calculs rétro'!C29</f>
        <v>0</v>
      </c>
      <c r="P15" s="30"/>
      <c r="Q15" s="17" t="n">
        <f aca="false">P15*'Calculs rétro'!C29</f>
        <v>0</v>
      </c>
      <c r="R15" s="30"/>
      <c r="S15" s="18" t="n">
        <f aca="false">R15*'Calculs rétro'!C29</f>
        <v>0</v>
      </c>
      <c r="T15" s="30"/>
      <c r="U15" s="18" t="n">
        <f aca="false">T15*'Calculs rétro'!C47</f>
        <v>0</v>
      </c>
      <c r="V15" s="6"/>
      <c r="W15" s="31" t="n">
        <f aca="false">SUM(C15,E15,G15,I15,K15,M15,O15,Q15,S15,U15)</f>
        <v>0</v>
      </c>
      <c r="X15" s="6"/>
    </row>
    <row r="16" customFormat="false" ht="12.8" hidden="false" customHeight="false" outlineLevel="0" collapsed="false">
      <c r="A16" s="29" t="s">
        <v>14</v>
      </c>
      <c r="B16" s="30"/>
      <c r="C16" s="18" t="n">
        <f aca="false">B16*0</f>
        <v>0</v>
      </c>
      <c r="D16" s="30"/>
      <c r="E16" s="18" t="n">
        <f aca="false">D16*'Calculs rétro'!C12</f>
        <v>0</v>
      </c>
      <c r="F16" s="30"/>
      <c r="G16" s="16" t="n">
        <f aca="false">F16*'Calculs rétro'!C12</f>
        <v>0</v>
      </c>
      <c r="H16" s="30"/>
      <c r="I16" s="17" t="n">
        <f aca="false">H16*'Calculs rétro'!C12</f>
        <v>0</v>
      </c>
      <c r="J16" s="30"/>
      <c r="K16" s="18" t="n">
        <f aca="false">J16*'Calculs rétro'!C12</f>
        <v>0</v>
      </c>
      <c r="L16" s="30"/>
      <c r="M16" s="18" t="n">
        <f aca="false">L16*'Calculs rétro'!C30</f>
        <v>0</v>
      </c>
      <c r="N16" s="30"/>
      <c r="O16" s="16" t="n">
        <f aca="false">N16*'Calculs rétro'!C30</f>
        <v>0</v>
      </c>
      <c r="P16" s="30"/>
      <c r="Q16" s="17" t="n">
        <f aca="false">P16*'Calculs rétro'!C30</f>
        <v>0</v>
      </c>
      <c r="R16" s="30"/>
      <c r="S16" s="18" t="n">
        <f aca="false">R16*'Calculs rétro'!C30</f>
        <v>0</v>
      </c>
      <c r="T16" s="30"/>
      <c r="U16" s="18" t="n">
        <f aca="false">T16*'Calculs rétro'!C48</f>
        <v>0</v>
      </c>
      <c r="V16" s="6"/>
      <c r="W16" s="31" t="n">
        <f aca="false">SUM(C16,E16,G16,I16,K16,M16,O16,Q16,S16,U16)</f>
        <v>0</v>
      </c>
      <c r="X16" s="6"/>
    </row>
    <row r="17" customFormat="false" ht="12.8" hidden="false" customHeight="false" outlineLevel="0" collapsed="false">
      <c r="A17" s="29" t="s">
        <v>15</v>
      </c>
      <c r="B17" s="30"/>
      <c r="C17" s="18" t="n">
        <f aca="false">B17*0</f>
        <v>0</v>
      </c>
      <c r="D17" s="30"/>
      <c r="E17" s="18" t="n">
        <f aca="false">D17*'Calculs rétro'!C13</f>
        <v>0</v>
      </c>
      <c r="F17" s="30"/>
      <c r="G17" s="16" t="n">
        <f aca="false">F17*'Calculs rétro'!C13</f>
        <v>0</v>
      </c>
      <c r="H17" s="30"/>
      <c r="I17" s="17" t="n">
        <f aca="false">H17*'Calculs rétro'!C13</f>
        <v>0</v>
      </c>
      <c r="J17" s="30"/>
      <c r="K17" s="18" t="n">
        <f aca="false">J17*'Calculs rétro'!C13</f>
        <v>0</v>
      </c>
      <c r="L17" s="30"/>
      <c r="M17" s="18" t="n">
        <f aca="false">L17*'Calculs rétro'!C31</f>
        <v>0</v>
      </c>
      <c r="N17" s="30"/>
      <c r="O17" s="16" t="n">
        <f aca="false">N17*'Calculs rétro'!C31</f>
        <v>0</v>
      </c>
      <c r="P17" s="30"/>
      <c r="Q17" s="17" t="n">
        <f aca="false">P17*'Calculs rétro'!C31</f>
        <v>0</v>
      </c>
      <c r="R17" s="30"/>
      <c r="S17" s="18" t="n">
        <f aca="false">R17*'Calculs rétro'!C31</f>
        <v>0</v>
      </c>
      <c r="T17" s="30"/>
      <c r="U17" s="18" t="n">
        <f aca="false">T17*'Calculs rétro'!C49</f>
        <v>0</v>
      </c>
      <c r="V17" s="6"/>
      <c r="W17" s="31" t="n">
        <f aca="false">SUM(C17,E17,G17,I17,K17,M17,O17,Q17,S17,U17)</f>
        <v>0</v>
      </c>
      <c r="X17" s="6"/>
    </row>
    <row r="18" customFormat="false" ht="7.45" hidden="false" customHeight="true" outlineLevel="0" collapsed="false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6"/>
      <c r="W18" s="6"/>
      <c r="X18" s="6"/>
    </row>
    <row r="19" customFormat="false" ht="12.8" hidden="false" customHeight="false" outlineLevel="0" collapsed="false">
      <c r="A19" s="29" t="s">
        <v>16</v>
      </c>
      <c r="B19" s="30"/>
      <c r="C19" s="18" t="n">
        <f aca="false">B19*0</f>
        <v>0</v>
      </c>
      <c r="D19" s="30"/>
      <c r="E19" s="18" t="n">
        <f aca="false">D19*'Calculs rétro'!C15</f>
        <v>0</v>
      </c>
      <c r="F19" s="30"/>
      <c r="G19" s="16" t="n">
        <f aca="false">F19*'Calculs rétro'!C15</f>
        <v>0</v>
      </c>
      <c r="H19" s="30"/>
      <c r="I19" s="17" t="n">
        <f aca="false">H19*'Calculs rétro'!C15</f>
        <v>0</v>
      </c>
      <c r="J19" s="30"/>
      <c r="K19" s="18" t="n">
        <f aca="false">J19*'Calculs rétro'!C15</f>
        <v>0</v>
      </c>
      <c r="L19" s="30"/>
      <c r="M19" s="18" t="n">
        <f aca="false">L19*'Calculs rétro'!C33</f>
        <v>0</v>
      </c>
      <c r="N19" s="30"/>
      <c r="O19" s="16" t="n">
        <f aca="false">N19*'Calculs rétro'!C33</f>
        <v>0</v>
      </c>
      <c r="P19" s="30"/>
      <c r="Q19" s="17" t="n">
        <f aca="false">P19*'Calculs rétro'!C33</f>
        <v>0</v>
      </c>
      <c r="R19" s="30"/>
      <c r="S19" s="18" t="n">
        <f aca="false">R19*'Calculs rétro'!C33</f>
        <v>0</v>
      </c>
      <c r="T19" s="30"/>
      <c r="U19" s="18" t="n">
        <f aca="false">T19*'Calculs rétro'!C51</f>
        <v>0</v>
      </c>
      <c r="V19" s="6"/>
      <c r="W19" s="31" t="n">
        <f aca="false">SUM(C19,E19,G19,I19,K19,M19,O19,Q19,S19,U19)</f>
        <v>0</v>
      </c>
      <c r="X19" s="6"/>
    </row>
    <row r="20" customFormat="false" ht="7.45" hidden="false" customHeight="tru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customFormat="false" ht="12.8" hidden="false" customHeight="false" outlineLevel="0" collapsed="false">
      <c r="A21" s="29" t="s">
        <v>50</v>
      </c>
      <c r="B21" s="6"/>
      <c r="C21" s="18" t="n">
        <f aca="false">SUM(C8:C9,C11:C13,C15:C17,C19)</f>
        <v>0</v>
      </c>
      <c r="D21" s="7"/>
      <c r="E21" s="18" t="n">
        <f aca="false">SUM(E8:E9,E11:E13,E15:E17,E19)</f>
        <v>0</v>
      </c>
      <c r="F21" s="7"/>
      <c r="G21" s="16" t="n">
        <f aca="false">SUM(G8:G9,G11:G13,G15:G17,G19)</f>
        <v>0</v>
      </c>
      <c r="H21" s="7"/>
      <c r="I21" s="17" t="n">
        <f aca="false">SUM(I8:I9,I11:I13,I15:I17,I19)</f>
        <v>0</v>
      </c>
      <c r="J21" s="7"/>
      <c r="K21" s="18" t="n">
        <f aca="false">SUM(K8:K9,K11:K13,K15:K17,K19)</f>
        <v>0</v>
      </c>
      <c r="L21" s="7"/>
      <c r="M21" s="18" t="n">
        <f aca="false">SUM(M8:M9,M11:M13,M15:M17,M19)</f>
        <v>0</v>
      </c>
      <c r="N21" s="7"/>
      <c r="O21" s="16" t="n">
        <f aca="false">SUM(O8:O9,O11:O13,O15:O17,O19)</f>
        <v>0</v>
      </c>
      <c r="P21" s="7"/>
      <c r="Q21" s="17" t="n">
        <f aca="false">SUM(Q8:Q9,Q11:Q13,Q15:Q17,Q19)</f>
        <v>0</v>
      </c>
      <c r="R21" s="7"/>
      <c r="S21" s="18" t="n">
        <f aca="false">SUM(S8:S9,S11:S13,S15:S17,S19)</f>
        <v>0</v>
      </c>
      <c r="T21" s="7"/>
      <c r="U21" s="18" t="n">
        <f aca="false">SUM(U8:U9,U11:U13,U15:U17,U19)</f>
        <v>0</v>
      </c>
      <c r="V21" s="6"/>
      <c r="W21" s="32" t="n">
        <f aca="false">SUM(C21,E21,G21,I21,K21,M21,O21,Q21,S21,U21)</f>
        <v>0</v>
      </c>
      <c r="X21" s="6"/>
    </row>
    <row r="22" customFormat="false" ht="7.45" hidden="false" customHeight="tru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4" customFormat="false" ht="52.95" hidden="false" customHeight="true" outlineLevel="0" collapsed="false">
      <c r="A24" s="33" t="s">
        <v>51</v>
      </c>
      <c r="B24" s="33"/>
      <c r="C24" s="33"/>
      <c r="D24" s="33"/>
      <c r="E24" s="34" t="n">
        <f aca="false">W21</f>
        <v>0</v>
      </c>
      <c r="I24" s="35"/>
    </row>
  </sheetData>
  <sheetProtection sheet="true" password="8079" objects="true" scenarios="true"/>
  <mergeCells count="30">
    <mergeCell ref="A1:X1"/>
    <mergeCell ref="A2:A3"/>
    <mergeCell ref="B2:U2"/>
    <mergeCell ref="W2:W3"/>
    <mergeCell ref="B3:U3"/>
    <mergeCell ref="A4:A6"/>
    <mergeCell ref="B4:U4"/>
    <mergeCell ref="W4:W6"/>
    <mergeCell ref="B5:E5"/>
    <mergeCell ref="F5:G5"/>
    <mergeCell ref="H5:I5"/>
    <mergeCell ref="J5:M5"/>
    <mergeCell ref="N5:O5"/>
    <mergeCell ref="P5:Q5"/>
    <mergeCell ref="R5:U5"/>
    <mergeCell ref="B6:C6"/>
    <mergeCell ref="D6:E6"/>
    <mergeCell ref="F6:F7"/>
    <mergeCell ref="G6:G7"/>
    <mergeCell ref="H6:H7"/>
    <mergeCell ref="I6:I7"/>
    <mergeCell ref="J6:K6"/>
    <mergeCell ref="L6:M6"/>
    <mergeCell ref="N6:N7"/>
    <mergeCell ref="O6:O7"/>
    <mergeCell ref="P6:P7"/>
    <mergeCell ref="Q6:Q7"/>
    <mergeCell ref="R6:S6"/>
    <mergeCell ref="T6:U6"/>
    <mergeCell ref="A24:D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243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2022-03-27T17:01:31Z</dcterms:created>
  <dc:creator>Sébastien</dc:creator>
  <dc:description/>
  <dc:language>fr-CA</dc:language>
  <cp:lastModifiedBy>Sébastien</cp:lastModifiedBy>
  <dcterms:modified xsi:type="dcterms:W3CDTF">2022-07-26T06:05:49Z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